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11200 (Direkcija razvoja i upravljanja proizvodima)\2 Obrasci klijenta\10 FI_kapitalni rabat\1_Očekivani kriteriji za KR\"/>
    </mc:Choice>
  </mc:AlternateContent>
  <xr:revisionPtr revIDLastSave="0" documentId="13_ncr:1_{32E45BDD-DB09-45B4-93A7-B1AFEE97A025}" xr6:coauthVersionLast="47" xr6:coauthVersionMax="47" xr10:uidLastSave="{00000000-0000-0000-0000-000000000000}"/>
  <bookViews>
    <workbookView xWindow="-110" yWindow="-110" windowWidth="19420" windowHeight="10300" tabRatio="629" xr2:uid="{0A0BC24B-2119-47BF-9067-4FD6A0E1B470}"/>
  </bookViews>
  <sheets>
    <sheet name="Kriteriji za kapitalni rabat" sheetId="9" r:id="rId1"/>
    <sheet name="_Pr.1_I4.0 rješenja_Tvornica A" sheetId="14" r:id="rId2"/>
    <sheet name="_Pr.2_I4.0 rješenja_Tvornica B" sheetId="15" r:id="rId3"/>
    <sheet name="_Pr.3_I4.0 rješenja_Tvornica C" sheetId="16" r:id="rId4"/>
    <sheet name="_Pr.4_I4.0 rješenja_Tvornica D" sheetId="17" r:id="rId5"/>
    <sheet name="Popis I4.0 rješenja" sheetId="6" r:id="rId6"/>
    <sheet name="Popis IT rješenja i procesa" sheetId="7" r:id="rId7"/>
    <sheet name="Sheet2" sheetId="2" state="hidden" r:id="rId8"/>
  </sheets>
  <definedNames>
    <definedName name="d1a">Sheet2!$B$5:$B$6</definedName>
    <definedName name="da1ne">Sheet2!$B$1:$B$3</definedName>
    <definedName name="dane" localSheetId="1">'_Pr.1_I4.0 rješenja_Tvornica A'!#REF!</definedName>
    <definedName name="dane" localSheetId="2">'_Pr.2_I4.0 rješenja_Tvornica B'!#REF!</definedName>
    <definedName name="dane" localSheetId="3">'_Pr.3_I4.0 rješenja_Tvornica C'!#REF!</definedName>
    <definedName name="dane" localSheetId="4">'_Pr.4_I4.0 rješenja_Tvornica D'!#REF!</definedName>
    <definedName name="dane" localSheetId="0">'Kriteriji za kapitalni rabat'!#REF!</definedName>
    <definedName name="dane">#REF!</definedName>
    <definedName name="danemo" localSheetId="1">'_Pr.1_I4.0 rješenja_Tvornica A'!#REF!</definedName>
    <definedName name="danemo" localSheetId="2">'_Pr.2_I4.0 rješenja_Tvornica B'!#REF!</definedName>
    <definedName name="danemo" localSheetId="3">'_Pr.3_I4.0 rješenja_Tvornica C'!#REF!</definedName>
    <definedName name="danemo" localSheetId="4">'_Pr.4_I4.0 rješenja_Tvornica D'!#REF!</definedName>
    <definedName name="danemo" localSheetId="0">'Kriteriji za kapitalni rabat'!#REF!</definedName>
    <definedName name="danemo">#REF!</definedName>
    <definedName name="pad1a">Sheet2!#REF!</definedName>
    <definedName name="pad1b">Sheet2!#REF!</definedName>
    <definedName name="pad1c">Sheet2!#REF!</definedName>
    <definedName name="pad2a">Sheet2!#REF!</definedName>
    <definedName name="pad2b">Sheet2!#REF!</definedName>
    <definedName name="pad2t">Sheet2!#REF!</definedName>
    <definedName name="pad31a">Sheet2!#REF!</definedName>
    <definedName name="pad31t">Sheet2!#REF!</definedName>
    <definedName name="pad32a">Sheet2!#REF!</definedName>
    <definedName name="pad32t">Sheet2!#REF!</definedName>
    <definedName name="pada">Sheet2!#REF!</definedName>
    <definedName name="pada1a">Sheet2!#REF!,Sheet2!#REF!,Sheet2!#REF!,Sheet2!#REF!</definedName>
    <definedName name="pada1b">Sheet2!#REF!</definedName>
    <definedName name="pada2b">Sheet2!#REF!</definedName>
    <definedName name="padac">Sheet2!#REF!</definedName>
    <definedName name="padc">Sheet2!#REF!</definedName>
    <definedName name="popisrj">Sheet2!$G$1:$G$5</definedName>
    <definedName name="_xlnm.Print_Area" localSheetId="1">'_Pr.1_I4.0 rješenja_Tvornica A'!$B$1:$M$137</definedName>
    <definedName name="_xlnm.Print_Area" localSheetId="2">'_Pr.2_I4.0 rješenja_Tvornica B'!$B$1:$M$137</definedName>
    <definedName name="_xlnm.Print_Area" localSheetId="3">'_Pr.3_I4.0 rješenja_Tvornica C'!$B$1:$M$137</definedName>
    <definedName name="_xlnm.Print_Area" localSheetId="4">'_Pr.4_I4.0 rješenja_Tvornica D'!$B$1:$M$137</definedName>
    <definedName name="_xlnm.Print_Area" localSheetId="0">'Kriteriji za kapitalni rabat'!$B$2:$M$142</definedName>
    <definedName name="_xlnm.Print_Area" localSheetId="5">'Popis I4.0 rješenja'!$A$1:$N$11</definedName>
    <definedName name="_xlnm.Print_Area" localSheetId="6">'Popis IT rješenja i procesa'!$A$1:$U$18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4" l="1"/>
  <c r="M130" i="17"/>
  <c r="I126" i="17"/>
  <c r="I125" i="17"/>
  <c r="I124" i="17"/>
  <c r="I123" i="17"/>
  <c r="I122" i="17"/>
  <c r="I121" i="17"/>
  <c r="I120" i="17"/>
  <c r="I119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M127" i="17" s="1"/>
  <c r="M94" i="17"/>
  <c r="M93" i="17"/>
  <c r="M92" i="17"/>
  <c r="M91" i="17"/>
  <c r="M90" i="17"/>
  <c r="M89" i="17"/>
  <c r="M88" i="17"/>
  <c r="M87" i="17"/>
  <c r="M86" i="17"/>
  <c r="M85" i="17"/>
  <c r="M95" i="17" s="1"/>
  <c r="M96" i="17" s="1"/>
  <c r="M79" i="17"/>
  <c r="M78" i="17"/>
  <c r="M77" i="17"/>
  <c r="M76" i="17"/>
  <c r="M75" i="17"/>
  <c r="M74" i="17"/>
  <c r="M73" i="17"/>
  <c r="M72" i="17"/>
  <c r="M71" i="17"/>
  <c r="M70" i="17"/>
  <c r="M80" i="17" s="1"/>
  <c r="M81" i="17" s="1"/>
  <c r="M64" i="17"/>
  <c r="M63" i="17"/>
  <c r="M62" i="17"/>
  <c r="M61" i="17"/>
  <c r="M60" i="17"/>
  <c r="M59" i="17"/>
  <c r="M58" i="17"/>
  <c r="M57" i="17"/>
  <c r="M56" i="17"/>
  <c r="M55" i="17"/>
  <c r="M65" i="17" s="1"/>
  <c r="M66" i="17" s="1"/>
  <c r="M49" i="17"/>
  <c r="M48" i="17"/>
  <c r="M47" i="17"/>
  <c r="M46" i="17"/>
  <c r="M45" i="17"/>
  <c r="M44" i="17"/>
  <c r="M43" i="17"/>
  <c r="M42" i="17"/>
  <c r="M41" i="17"/>
  <c r="M40" i="17"/>
  <c r="M34" i="17"/>
  <c r="M33" i="17"/>
  <c r="M32" i="17"/>
  <c r="M31" i="17"/>
  <c r="M30" i="17"/>
  <c r="M29" i="17"/>
  <c r="M28" i="17"/>
  <c r="M27" i="17"/>
  <c r="M26" i="17"/>
  <c r="M25" i="17"/>
  <c r="M35" i="17" s="1"/>
  <c r="M36" i="17" s="1"/>
  <c r="M19" i="17"/>
  <c r="M18" i="17"/>
  <c r="M17" i="17"/>
  <c r="M16" i="17"/>
  <c r="M15" i="17"/>
  <c r="M14" i="17"/>
  <c r="M13" i="17"/>
  <c r="M12" i="17"/>
  <c r="M11" i="17"/>
  <c r="M10" i="17"/>
  <c r="M20" i="17" s="1"/>
  <c r="M21" i="17" s="1"/>
  <c r="M130" i="16"/>
  <c r="I126" i="16"/>
  <c r="I125" i="16"/>
  <c r="I124" i="16"/>
  <c r="I123" i="16"/>
  <c r="I122" i="16"/>
  <c r="I121" i="16"/>
  <c r="I120" i="16"/>
  <c r="I119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M127" i="16" s="1"/>
  <c r="M94" i="16"/>
  <c r="M93" i="16"/>
  <c r="M92" i="16"/>
  <c r="M91" i="16"/>
  <c r="M90" i="16"/>
  <c r="M89" i="16"/>
  <c r="M88" i="16"/>
  <c r="M87" i="16"/>
  <c r="M86" i="16"/>
  <c r="M85" i="16"/>
  <c r="M95" i="16" s="1"/>
  <c r="M96" i="16" s="1"/>
  <c r="M79" i="16"/>
  <c r="M78" i="16"/>
  <c r="M77" i="16"/>
  <c r="M76" i="16"/>
  <c r="M75" i="16"/>
  <c r="M74" i="16"/>
  <c r="M73" i="16"/>
  <c r="M72" i="16"/>
  <c r="M71" i="16"/>
  <c r="M70" i="16"/>
  <c r="M80" i="16" s="1"/>
  <c r="M81" i="16" s="1"/>
  <c r="M64" i="16"/>
  <c r="M63" i="16"/>
  <c r="M62" i="16"/>
  <c r="M61" i="16"/>
  <c r="M60" i="16"/>
  <c r="M59" i="16"/>
  <c r="M58" i="16"/>
  <c r="M57" i="16"/>
  <c r="M56" i="16"/>
  <c r="M55" i="16"/>
  <c r="M65" i="16" s="1"/>
  <c r="M66" i="16" s="1"/>
  <c r="M49" i="16"/>
  <c r="M48" i="16"/>
  <c r="M47" i="16"/>
  <c r="M46" i="16"/>
  <c r="M45" i="16"/>
  <c r="M44" i="16"/>
  <c r="M43" i="16"/>
  <c r="M42" i="16"/>
  <c r="M41" i="16"/>
  <c r="M40" i="16"/>
  <c r="M50" i="16" s="1"/>
  <c r="M51" i="16" s="1"/>
  <c r="M34" i="16"/>
  <c r="M33" i="16"/>
  <c r="M32" i="16"/>
  <c r="M31" i="16"/>
  <c r="M30" i="16"/>
  <c r="M29" i="16"/>
  <c r="M28" i="16"/>
  <c r="M27" i="16"/>
  <c r="M26" i="16"/>
  <c r="M25" i="16"/>
  <c r="M35" i="16" s="1"/>
  <c r="M36" i="16" s="1"/>
  <c r="M19" i="16"/>
  <c r="M18" i="16"/>
  <c r="M17" i="16"/>
  <c r="M16" i="16"/>
  <c r="M15" i="16"/>
  <c r="M14" i="16"/>
  <c r="M13" i="16"/>
  <c r="M12" i="16"/>
  <c r="M11" i="16"/>
  <c r="M10" i="16"/>
  <c r="M20" i="16" s="1"/>
  <c r="M21" i="16" s="1"/>
  <c r="M130" i="15"/>
  <c r="I126" i="15"/>
  <c r="I125" i="15"/>
  <c r="I124" i="15"/>
  <c r="I123" i="15"/>
  <c r="I122" i="15"/>
  <c r="I121" i="15"/>
  <c r="I120" i="15"/>
  <c r="I119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M127" i="15" s="1"/>
  <c r="M94" i="15"/>
  <c r="M93" i="15"/>
  <c r="M92" i="15"/>
  <c r="M91" i="15"/>
  <c r="M90" i="15"/>
  <c r="M89" i="15"/>
  <c r="M88" i="15"/>
  <c r="M87" i="15"/>
  <c r="M86" i="15"/>
  <c r="M85" i="15"/>
  <c r="M95" i="15" s="1"/>
  <c r="M96" i="15" s="1"/>
  <c r="M79" i="15"/>
  <c r="M78" i="15"/>
  <c r="M77" i="15"/>
  <c r="M76" i="15"/>
  <c r="M75" i="15"/>
  <c r="M74" i="15"/>
  <c r="M73" i="15"/>
  <c r="M72" i="15"/>
  <c r="M71" i="15"/>
  <c r="M70" i="15"/>
  <c r="M80" i="15" s="1"/>
  <c r="M81" i="15" s="1"/>
  <c r="M64" i="15"/>
  <c r="M63" i="15"/>
  <c r="M62" i="15"/>
  <c r="M61" i="15"/>
  <c r="M60" i="15"/>
  <c r="M59" i="15"/>
  <c r="M58" i="15"/>
  <c r="M57" i="15"/>
  <c r="M56" i="15"/>
  <c r="M55" i="15"/>
  <c r="M49" i="15"/>
  <c r="M48" i="15"/>
  <c r="M47" i="15"/>
  <c r="M46" i="15"/>
  <c r="M45" i="15"/>
  <c r="M44" i="15"/>
  <c r="M43" i="15"/>
  <c r="M42" i="15"/>
  <c r="M41" i="15"/>
  <c r="M40" i="15"/>
  <c r="M50" i="15" s="1"/>
  <c r="M51" i="15" s="1"/>
  <c r="M34" i="15"/>
  <c r="M33" i="15"/>
  <c r="M32" i="15"/>
  <c r="M31" i="15"/>
  <c r="M30" i="15"/>
  <c r="M29" i="15"/>
  <c r="M28" i="15"/>
  <c r="M27" i="15"/>
  <c r="M26" i="15"/>
  <c r="M25" i="15"/>
  <c r="M35" i="15" s="1"/>
  <c r="M36" i="15" s="1"/>
  <c r="M19" i="15"/>
  <c r="M18" i="15"/>
  <c r="M17" i="15"/>
  <c r="M16" i="15"/>
  <c r="M15" i="15"/>
  <c r="M14" i="15"/>
  <c r="M13" i="15"/>
  <c r="M12" i="15"/>
  <c r="M11" i="15"/>
  <c r="M10" i="15"/>
  <c r="M130" i="14"/>
  <c r="I126" i="14"/>
  <c r="I125" i="14"/>
  <c r="I124" i="14"/>
  <c r="I123" i="14"/>
  <c r="I122" i="14"/>
  <c r="I121" i="14"/>
  <c r="I120" i="14"/>
  <c r="I119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M127" i="14" s="1"/>
  <c r="M94" i="14"/>
  <c r="M93" i="14"/>
  <c r="M92" i="14"/>
  <c r="M91" i="14"/>
  <c r="M90" i="14"/>
  <c r="M89" i="14"/>
  <c r="M88" i="14"/>
  <c r="M87" i="14"/>
  <c r="M86" i="14"/>
  <c r="M85" i="14"/>
  <c r="M95" i="14" s="1"/>
  <c r="M96" i="14" s="1"/>
  <c r="M79" i="14"/>
  <c r="M78" i="14"/>
  <c r="M77" i="14"/>
  <c r="M76" i="14"/>
  <c r="M75" i="14"/>
  <c r="M74" i="14"/>
  <c r="M73" i="14"/>
  <c r="M72" i="14"/>
  <c r="M71" i="14"/>
  <c r="M70" i="14"/>
  <c r="M80" i="14" s="1"/>
  <c r="M81" i="14" s="1"/>
  <c r="M64" i="14"/>
  <c r="M63" i="14"/>
  <c r="M62" i="14"/>
  <c r="M61" i="14"/>
  <c r="M60" i="14"/>
  <c r="M59" i="14"/>
  <c r="M58" i="14"/>
  <c r="M57" i="14"/>
  <c r="M56" i="14"/>
  <c r="M55" i="14"/>
  <c r="M65" i="14" s="1"/>
  <c r="M66" i="14" s="1"/>
  <c r="M49" i="14"/>
  <c r="M48" i="14"/>
  <c r="M47" i="14"/>
  <c r="M46" i="14"/>
  <c r="M45" i="14"/>
  <c r="M44" i="14"/>
  <c r="M43" i="14"/>
  <c r="M42" i="14"/>
  <c r="M41" i="14"/>
  <c r="M40" i="14"/>
  <c r="M50" i="14" s="1"/>
  <c r="M51" i="14" s="1"/>
  <c r="M34" i="14"/>
  <c r="M33" i="14"/>
  <c r="M32" i="14"/>
  <c r="M31" i="14"/>
  <c r="M30" i="14"/>
  <c r="M29" i="14"/>
  <c r="M28" i="14"/>
  <c r="M27" i="14"/>
  <c r="M26" i="14"/>
  <c r="M25" i="14"/>
  <c r="M35" i="14" s="1"/>
  <c r="M36" i="14" s="1"/>
  <c r="M19" i="14"/>
  <c r="M18" i="14"/>
  <c r="M17" i="14"/>
  <c r="M16" i="14"/>
  <c r="M15" i="14"/>
  <c r="M14" i="14"/>
  <c r="M13" i="14"/>
  <c r="M12" i="14"/>
  <c r="M11" i="14"/>
  <c r="M20" i="14" l="1"/>
  <c r="M21" i="14" s="1"/>
  <c r="K20" i="14" s="1"/>
  <c r="M50" i="17"/>
  <c r="M51" i="17" s="1"/>
  <c r="K50" i="17" s="1"/>
  <c r="K20" i="17"/>
  <c r="J20" i="17"/>
  <c r="J35" i="17"/>
  <c r="K35" i="17"/>
  <c r="K65" i="17"/>
  <c r="J65" i="17"/>
  <c r="K95" i="17"/>
  <c r="J95" i="17"/>
  <c r="K80" i="17"/>
  <c r="J80" i="17"/>
  <c r="J35" i="16"/>
  <c r="K35" i="16"/>
  <c r="K50" i="16"/>
  <c r="J50" i="16"/>
  <c r="K95" i="16"/>
  <c r="J95" i="16"/>
  <c r="K80" i="16"/>
  <c r="J80" i="16"/>
  <c r="K65" i="16"/>
  <c r="J65" i="16"/>
  <c r="K20" i="16"/>
  <c r="J20" i="16"/>
  <c r="M65" i="15"/>
  <c r="M66" i="15" s="1"/>
  <c r="J65" i="15" s="1"/>
  <c r="M20" i="15"/>
  <c r="M21" i="15" s="1"/>
  <c r="K20" i="15" s="1"/>
  <c r="K95" i="15"/>
  <c r="J95" i="15"/>
  <c r="K80" i="15"/>
  <c r="J80" i="15"/>
  <c r="J35" i="15"/>
  <c r="K35" i="15"/>
  <c r="K50" i="15"/>
  <c r="J50" i="15"/>
  <c r="K80" i="14"/>
  <c r="J80" i="14"/>
  <c r="J35" i="14"/>
  <c r="K35" i="14"/>
  <c r="K95" i="14"/>
  <c r="J95" i="14"/>
  <c r="K65" i="14"/>
  <c r="J65" i="14"/>
  <c r="K50" i="14"/>
  <c r="J50" i="14"/>
  <c r="J20" i="14" l="1"/>
  <c r="J50" i="17"/>
  <c r="M133" i="17"/>
  <c r="D133" i="17" s="1"/>
  <c r="M133" i="16"/>
  <c r="D133" i="16" s="1"/>
  <c r="K65" i="15"/>
  <c r="M133" i="15"/>
  <c r="D133" i="15" s="1"/>
  <c r="J20" i="15"/>
  <c r="M133" i="14"/>
  <c r="D133" i="14" s="1"/>
  <c r="M69" i="9"/>
  <c r="M68" i="9"/>
  <c r="M67" i="9"/>
  <c r="M66" i="9"/>
  <c r="M65" i="9"/>
  <c r="M64" i="9"/>
  <c r="M63" i="9"/>
  <c r="M62" i="9"/>
  <c r="M61" i="9"/>
  <c r="M60" i="9"/>
  <c r="M70" i="9" l="1"/>
  <c r="M71" i="9" s="1"/>
  <c r="K70" i="9" s="1"/>
  <c r="J70" i="9" l="1"/>
  <c r="M99" i="9" l="1"/>
  <c r="M98" i="9"/>
  <c r="M97" i="9"/>
  <c r="M96" i="9"/>
  <c r="M95" i="9"/>
  <c r="M94" i="9"/>
  <c r="M93" i="9"/>
  <c r="M92" i="9"/>
  <c r="M91" i="9"/>
  <c r="M90" i="9"/>
  <c r="M84" i="9"/>
  <c r="M83" i="9"/>
  <c r="M82" i="9"/>
  <c r="M81" i="9"/>
  <c r="M80" i="9"/>
  <c r="M79" i="9"/>
  <c r="M78" i="9"/>
  <c r="M77" i="9"/>
  <c r="M76" i="9"/>
  <c r="M75" i="9"/>
  <c r="M54" i="9"/>
  <c r="M53" i="9"/>
  <c r="M52" i="9"/>
  <c r="M51" i="9"/>
  <c r="M50" i="9"/>
  <c r="M49" i="9"/>
  <c r="M48" i="9"/>
  <c r="M47" i="9"/>
  <c r="M46" i="9"/>
  <c r="M45" i="9"/>
  <c r="M39" i="9"/>
  <c r="M38" i="9"/>
  <c r="M37" i="9"/>
  <c r="M36" i="9"/>
  <c r="M35" i="9"/>
  <c r="M34" i="9"/>
  <c r="M33" i="9"/>
  <c r="M32" i="9"/>
  <c r="M31" i="9"/>
  <c r="M30" i="9"/>
  <c r="M17" i="9"/>
  <c r="M18" i="9"/>
  <c r="M19" i="9"/>
  <c r="M20" i="9"/>
  <c r="M21" i="9"/>
  <c r="M22" i="9"/>
  <c r="M23" i="9"/>
  <c r="M24" i="9"/>
  <c r="M16" i="9"/>
  <c r="M15" i="9"/>
  <c r="M85" i="9" l="1"/>
  <c r="M86" i="9" s="1"/>
  <c r="M55" i="9"/>
  <c r="M56" i="9" s="1"/>
  <c r="M40" i="9"/>
  <c r="M41" i="9" s="1"/>
  <c r="J40" i="9" s="1"/>
  <c r="M100" i="9"/>
  <c r="M101" i="9" s="1"/>
  <c r="J100" i="9" s="1"/>
  <c r="M25" i="9"/>
  <c r="M26" i="9" s="1"/>
  <c r="J25" i="9" s="1"/>
  <c r="K85" i="9" l="1"/>
  <c r="J85" i="9"/>
  <c r="K55" i="9"/>
  <c r="J55" i="9"/>
  <c r="K40" i="9"/>
  <c r="K100" i="9"/>
  <c r="K25" i="9"/>
  <c r="M135" i="9"/>
  <c r="I131" i="9"/>
  <c r="I130" i="9"/>
  <c r="I129" i="9"/>
  <c r="I128" i="9"/>
  <c r="I127" i="9"/>
  <c r="I126" i="9"/>
  <c r="I125" i="9"/>
  <c r="I124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M132" i="9" l="1"/>
  <c r="M138" i="9" s="1"/>
  <c r="D138" i="9" l="1"/>
</calcChain>
</file>

<file path=xl/sharedStrings.xml><?xml version="1.0" encoding="utf-8"?>
<sst xmlns="http://schemas.openxmlformats.org/spreadsheetml/2006/main" count="1101" uniqueCount="161">
  <si>
    <t>A</t>
  </si>
  <si>
    <t>Iznos kredita:</t>
  </si>
  <si>
    <t>a)</t>
  </si>
  <si>
    <t>(odaberite iz popisa)</t>
  </si>
  <si>
    <t>I4.0 rješenje:</t>
  </si>
  <si>
    <t>(unesite kratki opis I4.0 rješenja)</t>
  </si>
  <si>
    <t>Količina</t>
  </si>
  <si>
    <t>Jedinična cijena bez PDV-a</t>
  </si>
  <si>
    <t>Ukupno bez PDV-a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</si>
  <si>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</si>
  <si>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</si>
  <si>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</si>
  <si>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</si>
  <si>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</si>
  <si>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</si>
  <si>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</si>
  <si>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</si>
  <si>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</si>
  <si>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</si>
  <si>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Trošak I4.0 rješenja je min. 10% iznosa glavnice kredita</t>
  </si>
  <si>
    <t>Ukupno</t>
  </si>
  <si>
    <t>b)</t>
  </si>
  <si>
    <t>c)</t>
  </si>
  <si>
    <t>d)</t>
  </si>
  <si>
    <t>e)</t>
  </si>
  <si>
    <t>f)</t>
  </si>
  <si>
    <t>Indikativan i neisključiv popis I4.0 rješenja: AI, IoT, privatna 5G mreža, senzori, roboti i robotizacija, IT sustavi za autonomno komuniciranje, ostali sustavi za upravljanje pametnim tvornicama.</t>
  </si>
  <si>
    <t>B</t>
  </si>
  <si>
    <t>Digitalizacija i digitalna transformacija poslovnih procesa</t>
  </si>
  <si>
    <t>Kapitalni rabat</t>
  </si>
  <si>
    <t>1.</t>
  </si>
  <si>
    <t>(odaberite)</t>
  </si>
  <si>
    <t>2.</t>
  </si>
  <si>
    <t>3.</t>
  </si>
  <si>
    <t>4.</t>
  </si>
  <si>
    <t>5.</t>
  </si>
  <si>
    <t>6.</t>
  </si>
  <si>
    <t>7.</t>
  </si>
  <si>
    <t>8.</t>
  </si>
  <si>
    <t>Digitalna arhiva i registri</t>
  </si>
  <si>
    <t>9.</t>
  </si>
  <si>
    <t>Digitalni potpis</t>
  </si>
  <si>
    <t>10.</t>
  </si>
  <si>
    <t>Sustavi naplate</t>
  </si>
  <si>
    <t>11.</t>
  </si>
  <si>
    <t>Sustavi za automatizaciju</t>
  </si>
  <si>
    <t>12.</t>
  </si>
  <si>
    <t>Integracije sustava</t>
  </si>
  <si>
    <t>13.</t>
  </si>
  <si>
    <t>14.</t>
  </si>
  <si>
    <t>15.</t>
  </si>
  <si>
    <t>16.</t>
  </si>
  <si>
    <t>17.</t>
  </si>
  <si>
    <t>18.</t>
  </si>
  <si>
    <t>19.</t>
  </si>
  <si>
    <t>20.</t>
  </si>
  <si>
    <t>C</t>
  </si>
  <si>
    <r>
      <t>Rezultat investicije je u tematskom području Strategije pametne specijalizacije 2029.(S3)</t>
    </r>
    <r>
      <rPr>
        <b/>
        <vertAlign val="superscript"/>
        <sz val="10"/>
        <color theme="1"/>
        <rFont val="Arial"/>
        <family val="2"/>
        <charset val="238"/>
      </rPr>
      <t>2</t>
    </r>
  </si>
  <si>
    <t>https://mingor.gov.hr/UserDocsImages/slike/Vijesti/2022/S3%20do%202029%20Tekst%20VRH%202023%2012%2013.pdf</t>
  </si>
  <si>
    <t>Automatizacija i robotizacija procesa, upravljanja i nadzora</t>
  </si>
  <si>
    <t>Robotizacija proizvodne linije X</t>
  </si>
  <si>
    <t>robotska ruka</t>
  </si>
  <si>
    <t>Robotizacija proizvodne linije Y</t>
  </si>
  <si>
    <t>Robotizacija proizvodne linije Z</t>
  </si>
  <si>
    <t>Robotska ruka</t>
  </si>
  <si>
    <t>Optički senzor</t>
  </si>
  <si>
    <t>Sustav za autonomno komuniciranje</t>
  </si>
  <si>
    <t>Automatizacija skladišta</t>
  </si>
  <si>
    <t>Samohodni viličari</t>
  </si>
  <si>
    <t>Privatna 5G mreža</t>
  </si>
  <si>
    <t>Internet stvari (Internet of Things ili IoT) i senzori</t>
  </si>
  <si>
    <t>Digitalizacija pogona Z</t>
  </si>
  <si>
    <t>Internet stvari (IoT)</t>
  </si>
  <si>
    <t>Umjetna inteligencija (AI)</t>
  </si>
  <si>
    <t>Digitalizacija pogona X</t>
  </si>
  <si>
    <t>Robotizacija proizvodne linije Y u pogonu X</t>
  </si>
  <si>
    <t>senzori</t>
  </si>
  <si>
    <t xml:space="preserve">Rječnik kratica za procese: </t>
  </si>
  <si>
    <t>Indikativan i neisključiv popis I4.0 rješenja:</t>
  </si>
  <si>
    <t>Indikativan i neisključiv popis digitalnih rješenja</t>
  </si>
  <si>
    <t>Indikativan i neisključiv popis poslovnih procesa:</t>
  </si>
  <si>
    <t>a.</t>
  </si>
  <si>
    <t>Upravljanje ljudskim potencijalima</t>
  </si>
  <si>
    <t>b.</t>
  </si>
  <si>
    <t>Financije i računovodstvo</t>
  </si>
  <si>
    <t>c.</t>
  </si>
  <si>
    <t>Upravljanje imovinom</t>
  </si>
  <si>
    <t>d.</t>
  </si>
  <si>
    <t>Logistika</t>
  </si>
  <si>
    <t>e.</t>
  </si>
  <si>
    <t>Marketing</t>
  </si>
  <si>
    <t>f.</t>
  </si>
  <si>
    <t>Nabava</t>
  </si>
  <si>
    <t>g.</t>
  </si>
  <si>
    <t>Prodaja</t>
  </si>
  <si>
    <t>h.</t>
  </si>
  <si>
    <t>Strateško planiranje</t>
  </si>
  <si>
    <t>Ozelenjivanje industrijskih procesa</t>
  </si>
  <si>
    <t>j.</t>
  </si>
  <si>
    <t>Upravljanje rizicima</t>
  </si>
  <si>
    <t>k.</t>
  </si>
  <si>
    <t>Upravljanje projektima</t>
  </si>
  <si>
    <t>da</t>
  </si>
  <si>
    <t>I4.0 rješenje</t>
  </si>
  <si>
    <t>ne</t>
  </si>
  <si>
    <t>komponenta I4.0 rješenja</t>
  </si>
  <si>
    <t xml:space="preserve">Strojevi upravljani umjetnom inteligencijom </t>
  </si>
  <si>
    <t xml:space="preserve">Proizvodni sustavi za IT razmjenjivanje informacija tijekom i nakon proizvodnog procesa </t>
  </si>
  <si>
    <t>Robotizacija radne stanice X</t>
  </si>
  <si>
    <t>Robotizacija radne stanice Z</t>
  </si>
  <si>
    <t>Robotizacija radne stanice W</t>
  </si>
  <si>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U Tablicu </t>
    </r>
    <r>
      <rPr>
        <b/>
        <i/>
        <sz val="11"/>
        <color theme="1"/>
        <rFont val="Arial"/>
        <family val="2"/>
        <charset val="238"/>
      </rPr>
      <t>Očekivani kriteriji za kapitalni rabat</t>
    </r>
    <r>
      <rPr>
        <sz val="11"/>
        <color theme="1"/>
        <rFont val="Arial"/>
        <family val="2"/>
        <charset val="238"/>
      </rPr>
      <t xml:space="preserve"> unose se podaci (IT rješenja i I4.0 rješenja) iz Popisa planiranih produkata i rješenja. 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i/>
        <sz val="11"/>
        <color theme="1"/>
        <rFont val="Arial"/>
        <family val="2"/>
        <charset val="238"/>
      </rPr>
      <t xml:space="preserve">
    Kapitalni rabat može iznositi najviše do 50% ukupno isplaćenog iznosa glavnice kredita.</t>
    </r>
  </si>
  <si>
    <r>
      <rPr>
        <sz val="11"/>
        <color rgb="FFC00000"/>
        <rFont val="Arial"/>
        <family val="2"/>
        <charset val="238"/>
      </rPr>
      <t xml:space="preserve">Napomena: 
</t>
    </r>
    <r>
      <rPr>
        <sz val="11"/>
        <color rgb="FF000000"/>
        <rFont val="Arial"/>
        <family val="2"/>
        <charset val="238"/>
      </rPr>
      <t>Niže opisana rješenja za:
A) pametno upravljanje tvornicama (industrija 4.0), 
B) digitalizaciju i digitalnu transformaciju poslovnih procesa i 
C) usklađenost sa S3 
koriste se na način da se intenzitet otpisa glavnice gradira s kompleksnošću i brojem rješenja koji se sufinanciraju kreditom do maksimalnih 50%, odnosno do maksimalnog intenziteta potpore za pojedinačnog Krajnjeg primatelja u skladu s primjenjivim pravilima za državne potpore i potpore male vrijednosti.</t>
    </r>
  </si>
  <si>
    <r>
      <rPr>
        <b/>
        <sz val="11"/>
        <color rgb="FF000000"/>
        <rFont val="Arial"/>
        <family val="2"/>
        <charset val="238"/>
      </rPr>
      <t xml:space="preserve">Pametno upravljanje tvornicama (industrija 4.0 - I4.0) 
</t>
    </r>
    <r>
      <rPr>
        <i/>
        <sz val="11"/>
        <color rgb="FFC00000"/>
        <rFont val="Arial"/>
        <family val="2"/>
        <charset val="238"/>
      </rPr>
      <t>Za ostvarenje kapitalnog rabata, trošak pojedinog I4.0 rješenja mora iznositi minimalno 10% ukupnog iznosa glavnice kredita</t>
    </r>
  </si>
  <si>
    <r>
      <t>AI: Umjetna inteligencija (engl. Artificial Intelligence).</t>
    </r>
    <r>
      <rPr>
        <sz val="11"/>
        <color theme="1"/>
        <rFont val="Arial"/>
        <family val="2"/>
        <charset val="238"/>
      </rPr>
      <t xml:space="preserve"> Ova tehnologija omogućuje računalima da obavljaju zadatke koji inače zahtijevaju ljudsku inteligenciju, kao što su prepoznavanje slika kod proizvoda i ambalaža, obradu jezika i donošenje odluka.</t>
    </r>
  </si>
  <si>
    <r>
      <t>IoT: Internet stvari (engl. Internet of Things).</t>
    </r>
    <r>
      <rPr>
        <sz val="11"/>
        <color theme="1"/>
        <rFont val="Arial"/>
        <family val="2"/>
        <charset val="238"/>
      </rPr>
      <t xml:space="preserve"> Ovo se odnosi na mrežu povezanih uređaja i senzora koji komuniciraju putem interneta. Primjer su industrijski senzori.</t>
    </r>
  </si>
  <si>
    <r>
      <t>Privatna 5G mreža:</t>
    </r>
    <r>
      <rPr>
        <sz val="11"/>
        <color theme="1"/>
        <rFont val="Arial"/>
        <family val="2"/>
        <charset val="238"/>
      </rPr>
      <t xml:space="preserve"> Lokalna 5G mreža koja se koristi unutar tvornice ili poduzeća. Pruža brzu i pouzdanu bežičnu komunikaciju za različite aplikacije.</t>
    </r>
  </si>
  <si>
    <r>
      <t>Senzori:</t>
    </r>
    <r>
      <rPr>
        <sz val="11"/>
        <color theme="1"/>
        <rFont val="Arial"/>
        <family val="2"/>
        <charset val="238"/>
      </rPr>
      <t xml:space="preserve"> Uređaji koji mjere fizičke veličine (poput temperature, vlage, svjetla) i pretvaraju ih u električne signale. Senzori su ključni za IoT i pametne sustave.</t>
    </r>
  </si>
  <si>
    <r>
      <t>Roboti i robotizacija:</t>
    </r>
    <r>
      <rPr>
        <sz val="11"/>
        <color theme="1"/>
        <rFont val="Arial"/>
        <family val="2"/>
        <charset val="238"/>
      </rPr>
      <t xml:space="preserve"> Roboti su autonomni uređaji koji mogu izvršavati zadatke. Robotizacija se odnosi na primjenu robota u industriji, medicini, logistici i drugim sektorima.</t>
    </r>
  </si>
  <si>
    <r>
      <t>Sustavi za autonomno komuniciranje:</t>
    </r>
    <r>
      <rPr>
        <sz val="11"/>
        <color theme="1"/>
        <rFont val="Arial"/>
        <family val="2"/>
        <charset val="238"/>
      </rPr>
      <t xml:space="preserve"> Tehnologije koje omogućuju uređajima da komuniciraju međusobno bez ljudske intervencije. To može uključivati ​​mreže vozila, strojeva i druge aplikacije.</t>
    </r>
  </si>
  <si>
    <r>
      <t>Ostali sustavi za upravljanje pametnim tvornicama:</t>
    </r>
    <r>
      <rPr>
        <sz val="11"/>
        <color theme="1"/>
        <rFont val="Arial"/>
        <family val="2"/>
        <charset val="238"/>
      </rPr>
      <t xml:space="preserve"> Ovo uključuje različite tehnologije i softverske sustave koji optimiziraju proizvodnju u pametnim tvornicama. To može obuhvaćati automatizaciju, praćenje, analizu podataka i slično.</t>
    </r>
  </si>
  <si>
    <r>
      <rPr>
        <b/>
        <sz val="11"/>
        <rFont val="Arial"/>
        <family val="2"/>
        <charset val="238"/>
      </rPr>
      <t>ERP</t>
    </r>
    <r>
      <rPr>
        <sz val="11"/>
        <rFont val="Arial"/>
        <family val="2"/>
        <charset val="238"/>
      </rPr>
      <t> (Enterprise Resource Planning): Sustav za upravljanje i integraciju ključnih dijelova poslovanja organizacije. ERP obuhvaća planiranje resursa, nabavu, prodaju, financije, ljudske resurse i druge aspekte poslovanja.</t>
    </r>
  </si>
  <si>
    <r>
      <rPr>
        <b/>
        <sz val="11"/>
        <color theme="1"/>
        <rFont val="Arial"/>
        <family val="2"/>
        <charset val="238"/>
      </rPr>
      <t>DMS</t>
    </r>
    <r>
      <rPr>
        <sz val="11"/>
        <color theme="1"/>
        <rFont val="Arial"/>
        <family val="2"/>
        <charset val="238"/>
      </rPr>
      <t> (Document Management System): Softversko rješenje koje omogućuje organizacijama pohranu, upravljanje, praćenje i osiguranje digitalnih dokumenata i datoteka. DMS olakšava pristup informacijama i poboljšava učinkovitost unutar poduzeća.</t>
    </r>
  </si>
  <si>
    <r>
      <rPr>
        <b/>
        <sz val="11"/>
        <color theme="1"/>
        <rFont val="Arial"/>
        <family val="2"/>
        <charset val="238"/>
      </rPr>
      <t>CRM</t>
    </r>
    <r>
      <rPr>
        <sz val="11"/>
        <color theme="1"/>
        <rFont val="Arial"/>
        <family val="2"/>
        <charset val="238"/>
      </rPr>
      <t> (Customer Relationship Management): Sustav za upravljanje odnosima s klijentima. CRM prati interakcije s postojećim i potencijalnim klijentima te pomaže u poboljšanju odnosa i rasta poslovanja.</t>
    </r>
  </si>
  <si>
    <r>
      <rPr>
        <b/>
        <sz val="11"/>
        <color theme="1"/>
        <rFont val="Arial"/>
        <family val="2"/>
        <charset val="238"/>
      </rPr>
      <t>HRM</t>
    </r>
    <r>
      <rPr>
        <sz val="11"/>
        <color theme="1"/>
        <rFont val="Arial"/>
        <family val="2"/>
        <charset val="238"/>
      </rPr>
      <t> (</t>
    </r>
    <r>
      <rPr>
        <i/>
        <sz val="11"/>
        <color theme="1"/>
        <rFont val="Arial"/>
        <family val="2"/>
        <charset val="238"/>
      </rPr>
      <t>Human Resource Management</t>
    </r>
    <r>
      <rPr>
        <sz val="11"/>
        <color theme="1"/>
        <rFont val="Arial"/>
        <family val="2"/>
        <charset val="238"/>
      </rPr>
      <t>): Koordinacija, upravljanje i raspodjela ljudskih resursa unutar organizacije. </t>
    </r>
    <r>
      <rPr>
        <sz val="11"/>
        <rFont val="Arial"/>
        <family val="2"/>
        <charset val="238"/>
      </rPr>
      <t>HRM obuhvaća zapošljavanje, obuku, kompenzaciju i razvoj zaposlenika</t>
    </r>
    <r>
      <rPr>
        <sz val="11"/>
        <color theme="1"/>
        <rFont val="Arial"/>
        <family val="2"/>
        <charset val="238"/>
      </rPr>
      <t>.</t>
    </r>
  </si>
  <si>
    <r>
      <rPr>
        <b/>
        <sz val="11"/>
        <color theme="1"/>
        <rFont val="Arial"/>
        <family val="2"/>
        <charset val="238"/>
      </rPr>
      <t>BPM</t>
    </r>
    <r>
      <rPr>
        <sz val="11"/>
        <color theme="1"/>
        <rFont val="Arial"/>
        <family val="2"/>
        <charset val="238"/>
      </rPr>
      <t> (</t>
    </r>
    <r>
      <rPr>
        <i/>
        <sz val="11"/>
        <color theme="1"/>
        <rFont val="Arial"/>
        <family val="2"/>
        <charset val="238"/>
      </rPr>
      <t>Business Process Management</t>
    </r>
    <r>
      <rPr>
        <sz val="11"/>
        <color theme="1"/>
        <rFont val="Arial"/>
        <family val="2"/>
        <charset val="238"/>
      </rPr>
      <t>): Pristup koji optimizira poslovne procese kako bi se poboljšala učinkovitost i agilnost organizacije.</t>
    </r>
  </si>
  <si>
    <r>
      <rPr>
        <b/>
        <sz val="11"/>
        <color theme="1"/>
        <rFont val="Arial"/>
        <family val="2"/>
        <charset val="238"/>
      </rPr>
      <t>Asset Management</t>
    </r>
    <r>
      <rPr>
        <sz val="11"/>
        <color theme="1"/>
        <rFont val="Arial"/>
        <family val="2"/>
        <charset val="238"/>
      </rPr>
      <t>: Upravljanje imovinom organizacije, uključujući fizičku imovinu, financijske resurse i intelektualno vlasništvo.</t>
    </r>
  </si>
  <si>
    <r>
      <rPr>
        <b/>
        <sz val="11"/>
        <color theme="1"/>
        <rFont val="Arial"/>
        <family val="2"/>
        <charset val="238"/>
      </rPr>
      <t>Fleet Management</t>
    </r>
    <r>
      <rPr>
        <sz val="11"/>
        <color theme="1"/>
        <rFont val="Arial"/>
        <family val="2"/>
        <charset val="238"/>
      </rPr>
      <t>: Upravljanje voznim parkom, uključujući vozila, opremu i logistiku.</t>
    </r>
  </si>
  <si>
    <r>
      <rPr>
        <b/>
        <sz val="11"/>
        <color theme="1"/>
        <rFont val="Arial"/>
        <family val="2"/>
        <charset val="238"/>
      </rPr>
      <t>Digitalna arhiva i registri</t>
    </r>
    <r>
      <rPr>
        <sz val="11"/>
        <color theme="1"/>
        <rFont val="Arial"/>
        <family val="2"/>
        <charset val="238"/>
      </rPr>
      <t>: Elektroničko pohranjivanje i upravljanje dokumentima i evidencijama.</t>
    </r>
  </si>
  <si>
    <r>
      <rPr>
        <b/>
        <sz val="11"/>
        <color theme="1"/>
        <rFont val="Arial"/>
        <family val="2"/>
        <charset val="238"/>
      </rPr>
      <t>Digitalni potpis</t>
    </r>
    <r>
      <rPr>
        <sz val="11"/>
        <color theme="1"/>
        <rFont val="Arial"/>
        <family val="2"/>
        <charset val="238"/>
      </rPr>
      <t>: Elektronički način potvrde autentičnosti i integriteta dokumenata.</t>
    </r>
  </si>
  <si>
    <r>
      <rPr>
        <b/>
        <sz val="11"/>
        <color theme="1"/>
        <rFont val="Arial"/>
        <family val="2"/>
        <charset val="238"/>
      </rPr>
      <t>Sustavi naplate</t>
    </r>
    <r>
      <rPr>
        <sz val="11"/>
        <color theme="1"/>
        <rFont val="Arial"/>
        <family val="2"/>
        <charset val="238"/>
      </rPr>
      <t>: Softveri za obradu financijskih transakcija.</t>
    </r>
  </si>
  <si>
    <r>
      <rPr>
        <b/>
        <sz val="11"/>
        <color theme="1"/>
        <rFont val="Arial"/>
        <family val="2"/>
        <charset val="238"/>
      </rPr>
      <t>Automatizacija</t>
    </r>
    <r>
      <rPr>
        <sz val="11"/>
        <color theme="1"/>
        <rFont val="Arial"/>
        <family val="2"/>
        <charset val="238"/>
      </rPr>
      <t>: Korištenje tehnologije za automatizaciju poslovnih procesa.</t>
    </r>
  </si>
  <si>
    <r>
      <rPr>
        <b/>
        <sz val="11"/>
        <color theme="1"/>
        <rFont val="Arial"/>
        <family val="2"/>
        <charset val="238"/>
      </rPr>
      <t>Integracije sustava</t>
    </r>
    <r>
      <rPr>
        <sz val="11"/>
        <color theme="1"/>
        <rFont val="Arial"/>
        <family val="2"/>
        <charset val="238"/>
      </rPr>
      <t>: Povezivanje različitih softverskih aplikacija kako bi se omogućila bolja razmjena podataka.</t>
    </r>
  </si>
  <si>
    <r>
      <rPr>
        <b/>
        <sz val="11"/>
        <color theme="1"/>
        <rFont val="Arial"/>
        <family val="2"/>
        <charset val="238"/>
      </rPr>
      <t>Ostali sustavi za digitalizaciju i DT procesa</t>
    </r>
    <r>
      <rPr>
        <sz val="11"/>
        <color theme="1"/>
        <rFont val="Arial"/>
        <family val="2"/>
        <charset val="238"/>
      </rPr>
      <t>: Različiti alati i tehnologije za digitalnu transformaciju poslovnih procesa.</t>
    </r>
  </si>
  <si>
    <t>Niže unesite kratki opis produkta</t>
  </si>
  <si>
    <t>OČEKIVANI KRITERIJI ZA KAPITALNI RABAT - primjer 1</t>
  </si>
  <si>
    <t>OČEKIVANI KRITERIJI ZA KAPITALNI RABAT - primjer 2</t>
  </si>
  <si>
    <t>OČEKIVANI KRITERIJI ZA KAPITALNI RABAT - primjer 3</t>
  </si>
  <si>
    <t>OČEKIVANI KRITERIJI ZA KAPITALNI RABAT - primjer 4</t>
  </si>
  <si>
    <t>Poslovni procesi koji će se unaprijediti</t>
  </si>
  <si>
    <t>Br.</t>
  </si>
  <si>
    <t>Odabir (DA)</t>
  </si>
  <si>
    <t>Naziv IT rješenja koje planirate implementirati</t>
  </si>
  <si>
    <r>
      <rPr>
        <b/>
        <sz val="10"/>
        <color theme="1"/>
        <rFont val="Arial"/>
        <family val="2"/>
        <charset val="238"/>
      </rPr>
      <t xml:space="preserve">
ERP</t>
    </r>
    <r>
      <rPr>
        <sz val="10"/>
        <color theme="1"/>
        <rFont val="Arial"/>
        <family val="2"/>
        <charset val="238"/>
      </rPr>
      <t xml:space="preserve"> (Enterprise Resource Planning) </t>
    </r>
  </si>
  <si>
    <r>
      <rPr>
        <b/>
        <sz val="10"/>
        <color theme="1"/>
        <rFont val="Arial"/>
        <family val="2"/>
        <charset val="238"/>
      </rPr>
      <t xml:space="preserve">
DMS </t>
    </r>
    <r>
      <rPr>
        <sz val="10"/>
        <color theme="1"/>
        <rFont val="Arial"/>
        <family val="2"/>
        <charset val="238"/>
      </rPr>
      <t xml:space="preserve">(Document Management System) </t>
    </r>
  </si>
  <si>
    <r>
      <rPr>
        <b/>
        <sz val="10"/>
        <color theme="1"/>
        <rFont val="Arial"/>
        <family val="2"/>
        <charset val="238"/>
      </rPr>
      <t xml:space="preserve">
CRM</t>
    </r>
    <r>
      <rPr>
        <sz val="10"/>
        <color theme="1"/>
        <rFont val="Arial"/>
        <family val="2"/>
        <charset val="238"/>
      </rPr>
      <t> (Customer Relationship Management)</t>
    </r>
  </si>
  <si>
    <r>
      <rPr>
        <b/>
        <sz val="10"/>
        <color theme="1"/>
        <rFont val="Arial"/>
        <family val="2"/>
        <charset val="238"/>
      </rPr>
      <t xml:space="preserve">
HRM</t>
    </r>
    <r>
      <rPr>
        <sz val="10"/>
        <color theme="1"/>
        <rFont val="Arial"/>
        <family val="2"/>
        <charset val="238"/>
      </rPr>
      <t xml:space="preserve"> (Human Resource Management) </t>
    </r>
  </si>
  <si>
    <r>
      <rPr>
        <b/>
        <sz val="10"/>
        <color theme="1"/>
        <rFont val="Arial"/>
        <family val="2"/>
        <charset val="238"/>
      </rPr>
      <t xml:space="preserve">
BPM </t>
    </r>
    <r>
      <rPr>
        <sz val="10"/>
        <color theme="1"/>
        <rFont val="Arial"/>
        <family val="2"/>
        <charset val="238"/>
      </rPr>
      <t>(Business Process Management)</t>
    </r>
  </si>
  <si>
    <r>
      <t xml:space="preserve">
Asset Management </t>
    </r>
    <r>
      <rPr>
        <sz val="10"/>
        <color theme="1"/>
        <rFont val="Arial"/>
        <family val="2"/>
      </rPr>
      <t>(Upravljanje imovinom)</t>
    </r>
  </si>
  <si>
    <r>
      <t xml:space="preserve">
Fleet Management </t>
    </r>
    <r>
      <rPr>
        <sz val="10"/>
        <color theme="1"/>
        <rFont val="Arial"/>
        <family val="2"/>
      </rPr>
      <t>(Upravljanje voznim parkom)</t>
    </r>
  </si>
  <si>
    <t>Dodatna rješenja (prema potrebi)</t>
  </si>
  <si>
    <t>Navedite ostale sustave koje planirate implementirati:</t>
  </si>
  <si>
    <t>Naziv ostalih sutava</t>
  </si>
  <si>
    <t>Automatizacija proizvodne linije Y</t>
  </si>
  <si>
    <t>Robtizacija proizvodne linije Z pogonu X</t>
  </si>
  <si>
    <t>robotizacija radne stanice Y</t>
  </si>
  <si>
    <t>Naziv korisnika kredita</t>
  </si>
  <si>
    <t>OIB:</t>
  </si>
  <si>
    <r>
      <t>Molimo popunite obrazac označavanjem odabranih rješenja s </t>
    </r>
    <r>
      <rPr>
        <b/>
        <sz val="10"/>
        <color theme="4"/>
        <rFont val="Arial"/>
        <family val="2"/>
      </rPr>
      <t>"DA"</t>
    </r>
    <r>
      <rPr>
        <sz val="10"/>
        <color theme="4"/>
        <rFont val="Arial"/>
        <family val="2"/>
      </rPr>
      <t xml:space="preserve">. 
</t>
    </r>
    <r>
      <rPr>
        <b/>
        <sz val="11"/>
        <color theme="4"/>
        <rFont val="Arial"/>
        <family val="2"/>
      </rPr>
      <t>Za svako odabrano rješenje ostvarujete odgovarajući kapitalni rabat.</t>
    </r>
  </si>
  <si>
    <t>OČEKIVANI KRITERIJI ZA KAPITALNI RABAT</t>
  </si>
  <si>
    <t>2. izmjena od 22.5.2026.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</si>
</sst>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4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Wingdings"/>
      <charset val="2"/>
    </font>
    <font>
      <sz val="8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ptos"/>
      <family val="2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Webdings"/>
      <family val="1"/>
      <charset val="2"/>
    </font>
    <font>
      <sz val="10"/>
      <color theme="7" tint="-0.499984740745262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C00000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 tint="0.34998626667073579"/>
      <name val="Arial"/>
      <family val="2"/>
      <charset val="238"/>
    </font>
    <font>
      <sz val="11"/>
      <color theme="0"/>
      <name val="Arial"/>
      <family val="2"/>
      <charset val="238"/>
    </font>
    <font>
      <sz val="11"/>
      <name val="Arial"/>
      <family val="2"/>
      <charset val="238"/>
    </font>
    <font>
      <sz val="11"/>
      <color theme="2" tint="-0.74999237037263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ptos"/>
      <family val="2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i/>
      <sz val="10"/>
      <color theme="7" tint="-0.499984740745262"/>
      <name val="Arial"/>
      <family val="2"/>
    </font>
    <font>
      <u/>
      <sz val="10"/>
      <color theme="1"/>
      <name val="Arial"/>
      <family val="2"/>
      <charset val="238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b/>
      <sz val="10"/>
      <color theme="4"/>
      <name val="Arial"/>
      <family val="2"/>
      <charset val="238"/>
    </font>
    <font>
      <b/>
      <sz val="11"/>
      <color theme="4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horizontal="left" vertical="center" indent="5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13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0" fontId="6" fillId="0" borderId="0" xfId="0" applyNumberFormat="1" applyFont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1" fillId="0" borderId="14" xfId="0" applyFont="1" applyBorder="1" applyAlignment="1" applyProtection="1">
      <alignment vertical="center"/>
      <protection hidden="1"/>
    </xf>
    <xf numFmtId="9" fontId="2" fillId="0" borderId="15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12" fillId="0" borderId="14" xfId="0" applyFont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13" fillId="0" borderId="0" xfId="0" applyFont="1"/>
    <xf numFmtId="0" fontId="2" fillId="0" borderId="6" xfId="0" applyFont="1" applyBorder="1" applyAlignment="1" applyProtection="1">
      <alignment horizontal="left" vertical="center"/>
      <protection hidden="1"/>
    </xf>
    <xf numFmtId="10" fontId="5" fillId="0" borderId="7" xfId="0" applyNumberFormat="1" applyFont="1" applyBorder="1" applyAlignment="1" applyProtection="1">
      <alignment horizontal="center" vertical="center" wrapText="1"/>
      <protection hidden="1"/>
    </xf>
    <xf numFmtId="9" fontId="1" fillId="0" borderId="19" xfId="0" applyNumberFormat="1" applyFont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left" vertical="center"/>
      <protection hidden="1"/>
    </xf>
    <xf numFmtId="0" fontId="19" fillId="0" borderId="0" xfId="1" applyFont="1" applyProtection="1">
      <protection hidden="1"/>
    </xf>
    <xf numFmtId="0" fontId="11" fillId="0" borderId="0" xfId="0" applyFont="1" applyAlignment="1" applyProtection="1">
      <alignment horizontal="right" vertical="top"/>
      <protection hidden="1"/>
    </xf>
    <xf numFmtId="0" fontId="8" fillId="0" borderId="5" xfId="1" applyBorder="1" applyAlignment="1" applyProtection="1">
      <alignment horizontal="right" vertical="top"/>
      <protection hidden="1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left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7" xfId="0" applyFont="1" applyBorder="1" applyAlignment="1" applyProtection="1">
      <alignment horizontal="center" vertical="center" wrapText="1"/>
      <protection hidden="1"/>
    </xf>
    <xf numFmtId="0" fontId="22" fillId="0" borderId="16" xfId="0" applyFont="1" applyBorder="1" applyAlignment="1" applyProtection="1">
      <alignment horizontal="center" vertical="center" wrapText="1"/>
      <protection locked="0" hidden="1"/>
    </xf>
    <xf numFmtId="164" fontId="22" fillId="0" borderId="16" xfId="0" applyNumberFormat="1" applyFont="1" applyBorder="1" applyAlignment="1" applyProtection="1">
      <alignment horizontal="center" vertical="center" wrapText="1"/>
      <protection locked="0" hidden="1"/>
    </xf>
    <xf numFmtId="164" fontId="22" fillId="0" borderId="19" xfId="0" applyNumberFormat="1" applyFont="1" applyBorder="1" applyAlignment="1" applyProtection="1">
      <alignment horizontal="right" vertical="center" wrapText="1"/>
      <protection hidden="1"/>
    </xf>
    <xf numFmtId="0" fontId="22" fillId="0" borderId="18" xfId="0" applyFont="1" applyBorder="1" applyAlignment="1" applyProtection="1">
      <alignment horizontal="center" vertical="center" wrapText="1"/>
      <protection locked="0" hidden="1"/>
    </xf>
    <xf numFmtId="164" fontId="22" fillId="0" borderId="18" xfId="0" applyNumberFormat="1" applyFont="1" applyBorder="1" applyAlignment="1" applyProtection="1">
      <alignment horizontal="center" vertical="center" wrapText="1"/>
      <protection locked="0" hidden="1"/>
    </xf>
    <xf numFmtId="4" fontId="15" fillId="0" borderId="16" xfId="0" applyNumberFormat="1" applyFont="1" applyBorder="1" applyAlignment="1" applyProtection="1">
      <alignment horizontal="center" vertical="center"/>
      <protection hidden="1"/>
    </xf>
    <xf numFmtId="164" fontId="15" fillId="0" borderId="19" xfId="0" applyNumberFormat="1" applyFont="1" applyBorder="1" applyAlignment="1" applyProtection="1">
      <alignment horizontal="right" vertical="center" wrapText="1"/>
      <protection hidden="1"/>
    </xf>
    <xf numFmtId="0" fontId="28" fillId="0" borderId="17" xfId="0" applyFont="1" applyBorder="1" applyAlignment="1" applyProtection="1">
      <alignment horizontal="left" vertical="center"/>
      <protection hidden="1"/>
    </xf>
    <xf numFmtId="10" fontId="29" fillId="0" borderId="20" xfId="0" applyNumberFormat="1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center" vertical="center" wrapText="1"/>
      <protection hidden="1"/>
    </xf>
    <xf numFmtId="10" fontId="29" fillId="0" borderId="7" xfId="0" applyNumberFormat="1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4" fontId="22" fillId="0" borderId="0" xfId="0" applyNumberFormat="1" applyFont="1" applyAlignment="1" applyProtection="1">
      <alignment horizontal="right" vertical="center"/>
      <protection hidden="1"/>
    </xf>
    <xf numFmtId="10" fontId="22" fillId="0" borderId="7" xfId="0" applyNumberFormat="1" applyFont="1" applyBorder="1" applyAlignment="1" applyProtection="1">
      <alignment horizontal="center" vertical="center" wrapText="1"/>
      <protection hidden="1"/>
    </xf>
    <xf numFmtId="0" fontId="22" fillId="0" borderId="18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right"/>
      <protection hidden="1"/>
    </xf>
    <xf numFmtId="164" fontId="31" fillId="0" borderId="25" xfId="0" applyNumberFormat="1" applyFont="1" applyBorder="1" applyAlignment="1" applyProtection="1">
      <alignment horizontal="right"/>
      <protection locked="0"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3" fontId="22" fillId="0" borderId="16" xfId="0" applyNumberFormat="1" applyFont="1" applyBorder="1" applyAlignment="1" applyProtection="1">
      <alignment horizontal="center" vertical="center" wrapText="1"/>
      <protection locked="0" hidden="1"/>
    </xf>
    <xf numFmtId="0" fontId="22" fillId="0" borderId="0" xfId="0" applyFont="1"/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30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left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33" fillId="0" borderId="0" xfId="0" applyFont="1" applyAlignment="1">
      <alignment vertical="center"/>
    </xf>
    <xf numFmtId="0" fontId="14" fillId="0" borderId="0" xfId="0" applyFont="1" applyAlignment="1" applyProtection="1">
      <alignment horizontal="left" vertical="center" wrapText="1"/>
      <protection hidden="1"/>
    </xf>
    <xf numFmtId="0" fontId="1" fillId="0" borderId="24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vertical="center" wrapText="1"/>
      <protection hidden="1"/>
    </xf>
    <xf numFmtId="0" fontId="35" fillId="0" borderId="0" xfId="0" applyFont="1" applyAlignment="1" applyProtection="1">
      <alignment horizontal="left" vertical="center" wrapText="1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18" xfId="0" applyFont="1" applyBorder="1" applyAlignment="1" applyProtection="1">
      <alignment vertical="center"/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0" fontId="35" fillId="0" borderId="2" xfId="0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39" fillId="0" borderId="2" xfId="0" applyFont="1" applyBorder="1" applyAlignment="1" applyProtection="1">
      <alignment horizontal="center" vertical="center" wrapText="1"/>
      <protection hidden="1"/>
    </xf>
    <xf numFmtId="10" fontId="1" fillId="0" borderId="22" xfId="0" applyNumberFormat="1" applyFont="1" applyBorder="1" applyAlignment="1" applyProtection="1">
      <alignment horizontal="center" vertical="center" wrapText="1"/>
      <protection hidden="1"/>
    </xf>
    <xf numFmtId="10" fontId="1" fillId="0" borderId="16" xfId="0" applyNumberFormat="1" applyFont="1" applyBorder="1" applyAlignment="1" applyProtection="1">
      <alignment horizontal="center" vertical="center" wrapText="1"/>
      <protection hidden="1"/>
    </xf>
    <xf numFmtId="10" fontId="1" fillId="0" borderId="24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42" fillId="0" borderId="2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 applyProtection="1">
      <alignment horizontal="left" vertical="center"/>
      <protection locked="0"/>
    </xf>
    <xf numFmtId="0" fontId="42" fillId="0" borderId="28" xfId="0" applyFont="1" applyBorder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right" vertical="center"/>
      <protection hidden="1"/>
    </xf>
    <xf numFmtId="0" fontId="38" fillId="0" borderId="0" xfId="0" applyFont="1" applyAlignment="1">
      <alignment horizontal="left" vertical="center" wrapText="1"/>
    </xf>
    <xf numFmtId="0" fontId="35" fillId="0" borderId="2" xfId="0" applyFont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39" fillId="0" borderId="2" xfId="0" applyFont="1" applyBorder="1" applyAlignment="1" applyProtection="1">
      <alignment horizontal="center" vertical="center"/>
      <protection hidden="1"/>
    </xf>
    <xf numFmtId="0" fontId="39" fillId="0" borderId="2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1" fillId="0" borderId="18" xfId="0" applyFont="1" applyBorder="1" applyAlignment="1" applyProtection="1">
      <alignment horizontal="center" vertical="center" wrapText="1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/>
      <protection locked="0" hidden="1"/>
    </xf>
    <xf numFmtId="0" fontId="22" fillId="0" borderId="7" xfId="0" applyFont="1" applyBorder="1" applyAlignment="1" applyProtection="1">
      <alignment horizontal="left" vertical="center"/>
      <protection locked="0" hidden="1"/>
    </xf>
    <xf numFmtId="0" fontId="15" fillId="0" borderId="18" xfId="0" applyFont="1" applyBorder="1" applyAlignment="1" applyProtection="1">
      <alignment horizontal="left" vertical="center" wrapText="1"/>
      <protection hidden="1"/>
    </xf>
    <xf numFmtId="0" fontId="22" fillId="0" borderId="16" xfId="0" applyFont="1" applyBorder="1" applyAlignment="1" applyProtection="1">
      <alignment horizontal="left" vertical="center" wrapText="1"/>
      <protection locked="0" hidden="1"/>
    </xf>
    <xf numFmtId="0" fontId="39" fillId="0" borderId="16" xfId="0" applyFont="1" applyBorder="1" applyAlignment="1" applyProtection="1">
      <alignment horizontal="center" vertical="center"/>
      <protection hidden="1"/>
    </xf>
    <xf numFmtId="0" fontId="39" fillId="0" borderId="19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left" vertical="center" wrapText="1"/>
      <protection hidden="1"/>
    </xf>
    <xf numFmtId="0" fontId="2" fillId="0" borderId="18" xfId="0" applyFont="1" applyBorder="1" applyAlignment="1" applyProtection="1">
      <alignment horizontal="left" vertical="top" wrapText="1"/>
      <protection hidden="1"/>
    </xf>
    <xf numFmtId="0" fontId="35" fillId="0" borderId="1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locked="0" hidden="1"/>
    </xf>
    <xf numFmtId="0" fontId="2" fillId="0" borderId="24" xfId="0" applyFont="1" applyBorder="1" applyAlignment="1" applyProtection="1">
      <alignment horizontal="left" vertical="center" wrapText="1"/>
      <protection hidden="1"/>
    </xf>
    <xf numFmtId="0" fontId="18" fillId="0" borderId="0" xfId="1" applyFont="1" applyAlignment="1" applyProtection="1">
      <alignment horizontal="justify" vertical="center" wrapText="1"/>
      <protection hidden="1"/>
    </xf>
    <xf numFmtId="0" fontId="18" fillId="0" borderId="7" xfId="1" applyFont="1" applyBorder="1" applyAlignment="1" applyProtection="1">
      <alignment horizontal="justify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15" fillId="0" borderId="4" xfId="0" applyFont="1" applyBorder="1" applyAlignment="1" applyProtection="1">
      <alignment horizontal="left" vertical="center" wrapText="1"/>
      <protection hidden="1"/>
    </xf>
    <xf numFmtId="0" fontId="15" fillId="0" borderId="4" xfId="0" applyFont="1" applyBorder="1" applyAlignment="1" applyProtection="1">
      <alignment horizontal="left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9" fillId="0" borderId="7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left" vertical="top" wrapText="1"/>
      <protection hidden="1"/>
    </xf>
    <xf numFmtId="0" fontId="1" fillId="0" borderId="18" xfId="0" applyFont="1" applyBorder="1" applyAlignment="1" applyProtection="1">
      <alignment horizontal="left" vertical="top" wrapText="1"/>
      <protection hidden="1"/>
    </xf>
    <xf numFmtId="0" fontId="37" fillId="0" borderId="22" xfId="0" applyFont="1" applyBorder="1" applyAlignment="1" applyProtection="1">
      <alignment horizontal="center" vertical="center"/>
      <protection hidden="1"/>
    </xf>
    <xf numFmtId="0" fontId="37" fillId="0" borderId="27" xfId="0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0" borderId="0" xfId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15"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/>
        <i val="0"/>
        <color rgb="FFFF0000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color theme="0" tint="-0.499984740745262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/>
        <i val="0"/>
        <color rgb="FFFF0000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color theme="0" tint="-0.499984740745262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/>
        <i val="0"/>
        <color rgb="FFFF0000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color theme="0" tint="-0.499984740745262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/>
        <i val="0"/>
        <color rgb="FFFF0000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color theme="0" tint="-0.499984740745262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/>
        <i val="0"/>
        <color rgb="FFFF0000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color theme="0" tint="-0.499984740745262"/>
      </font>
    </dxf>
    <dxf>
      <font>
        <color theme="1" tint="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39688</xdr:rowOff>
    </xdr:from>
    <xdr:to>
      <xdr:col>4</xdr:col>
      <xdr:colOff>537846</xdr:colOff>
      <xdr:row>2</xdr:row>
      <xdr:rowOff>164043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1437E7-469E-4569-B050-B3FD1C37D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125" y="833438"/>
          <a:ext cx="2141221" cy="648230"/>
        </a:xfrm>
        <a:prstGeom prst="rect">
          <a:avLst/>
        </a:prstGeom>
      </xdr:spPr>
    </xdr:pic>
    <xdr:clientData/>
  </xdr:twoCellAnchor>
  <xdr:twoCellAnchor editAs="oneCell">
    <xdr:from>
      <xdr:col>11</xdr:col>
      <xdr:colOff>464344</xdr:colOff>
      <xdr:row>1</xdr:row>
      <xdr:rowOff>27782</xdr:rowOff>
    </xdr:from>
    <xdr:to>
      <xdr:col>12</xdr:col>
      <xdr:colOff>1382766</xdr:colOff>
      <xdr:row>2</xdr:row>
      <xdr:rowOff>69692</xdr:rowOff>
    </xdr:to>
    <xdr:pic>
      <xdr:nvPicPr>
        <xdr:cNvPr id="4" name="Picture 3" descr="A close-up of a logo&#10;&#10;Description automatically generated">
          <a:extLst>
            <a:ext uri="{FF2B5EF4-FFF2-40B4-BE49-F238E27FC236}">
              <a16:creationId xmlns:a16="http://schemas.microsoft.com/office/drawing/2014/main" id="{30C27501-0438-4557-BBC6-83FFE11FF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5532" y="821532"/>
          <a:ext cx="2331297" cy="5657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ngor.gov.hr/UserDocsImages/slike/Vijesti/2022/S3%20do%202029%20Tekst%20VRH%202023%2012%201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ingor.gov.hr/UserDocsImages/slike/Vijesti/2022/S3%20do%202029%20Tekst%20VRH%202023%2012%2013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ingor.gov.hr/UserDocsImages/slike/Vijesti/2022/S3%20do%202029%20Tekst%20VRH%202023%2012%201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mingor.gov.hr/UserDocsImages/slike/Vijesti/2022/S3%20do%202029%20Tekst%20VRH%202023%2012%2013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ingor.gov.hr/UserDocsImages/slike/Vijesti/2022/S3%20do%202029%20Tekst%20VRH%202023%2012%2013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ur02.safelinks.protection.outlook.com/?url=https%3A%2F%2Fwww.salesforce.com%2Fcrm%2Fwhat-is-crm%2F&amp;data=05%7C02%7CIGrozaj%40hbor.hr%7C593dafef639b4cd93af008dc7effaa79%7C478d151e37db4a62833b4b989ce41c1c%7C0%7C0%7C638524883775219761%7CUnknown%7CTWFpbGZsb3d8eyJWIjoiMC4wLjAwMDAiLCJQIjoiV2luMzIiLCJBTiI6Ik1haWwiLCJXVCI6Mn0%3D%7C0%7C%7C%7C&amp;sdata=5h9s7PTpsuxfpM3pGcWWYZgHK5yOuQ6C6MbAAJEdxec%3D&amp;reserved=0" TargetMode="External"/><Relationship Id="rId2" Type="http://schemas.openxmlformats.org/officeDocument/2006/relationships/hyperlink" Target="https://eur02.safelinks.protection.outlook.com/?url=https%3A%2F%2Fhivo.co%2Fblog%2Fwhat-is-a-dms-understanding-document-management-systems&amp;data=05%7C02%7CIGrozaj%40hbor.hr%7C593dafef639b4cd93af008dc7effaa79%7C478d151e37db4a62833b4b989ce41c1c%7C0%7C0%7C638524883775212832%7CUnknown%7CTWFpbGZsb3d8eyJWIjoiMC4wLjAwMDAiLCJQIjoiV2luMzIiLCJBTiI6Ik1haWwiLCJXVCI6Mn0%3D%7C0%7C%7C%7C&amp;sdata=7%2B4f1cLlLvXuqTq68OkPhbtDuyUf8Xe1%2BccPCdwfJOM%3D&amp;reserved=0" TargetMode="External"/><Relationship Id="rId1" Type="http://schemas.openxmlformats.org/officeDocument/2006/relationships/hyperlink" Target="https://eur02.safelinks.protection.outlook.com/?url=https%3A%2F%2Fwww.investopedia.com%2Fterms%2Fe%2Ferp.asp&amp;data=05%7C02%7CIGrozaj%40hbor.hr%7C593dafef639b4cd93af008dc7effaa79%7C478d151e37db4a62833b4b989ce41c1c%7C0%7C0%7C638524883775205443%7CUnknown%7CTWFpbGZsb3d8eyJWIjoiMC4wLjAwMDAiLCJQIjoiV2luMzIiLCJBTiI6Ik1haWwiLCJXVCI6Mn0%3D%7C0%7C%7C%7C&amp;sdata=zNTpObxKFim4otLkSFiqGtMeYZ6NUm0vn%2BFolETj%2Boc%3D&amp;reserved=0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E0E5-049E-495B-8272-B60B4F10F810}">
  <sheetPr>
    <tabColor theme="3" tint="0.499984740745262"/>
    <pageSetUpPr fitToPage="1"/>
  </sheetPr>
  <dimension ref="B2:M142"/>
  <sheetViews>
    <sheetView showGridLines="0" tabSelected="1" zoomScale="80" zoomScaleNormal="80" workbookViewId="0">
      <selection activeCell="M15" sqref="M15"/>
    </sheetView>
  </sheetViews>
  <sheetFormatPr defaultColWidth="9.1796875" defaultRowHeight="12.5" x14ac:dyDescent="0.35"/>
  <cols>
    <col min="1" max="1" width="4.81640625" style="6" customWidth="1"/>
    <col min="2" max="3" width="5.26953125" style="5" customWidth="1"/>
    <col min="4" max="4" width="13" style="6" customWidth="1"/>
    <col min="5" max="5" width="10.7265625" style="6" customWidth="1"/>
    <col min="6" max="7" width="9.1796875" style="6"/>
    <col min="8" max="8" width="17.54296875" style="6" customWidth="1"/>
    <col min="9" max="9" width="26.26953125" style="6" customWidth="1"/>
    <col min="10" max="11" width="17.453125" style="6" customWidth="1"/>
    <col min="12" max="12" width="20.1796875" style="6" customWidth="1"/>
    <col min="13" max="13" width="20.7265625" style="6" customWidth="1"/>
    <col min="14" max="14" width="9.1796875" style="6"/>
    <col min="15" max="15" width="15.453125" style="6" bestFit="1" customWidth="1"/>
    <col min="16" max="16384" width="9.1796875" style="6"/>
  </cols>
  <sheetData>
    <row r="2" spans="2:13" ht="41.25" customHeight="1" x14ac:dyDescent="0.35">
      <c r="D2" s="142" t="s">
        <v>159</v>
      </c>
      <c r="E2" s="142"/>
      <c r="F2" s="142"/>
      <c r="G2" s="142"/>
      <c r="H2" s="142"/>
      <c r="I2" s="142"/>
      <c r="J2" s="142"/>
      <c r="K2" s="142"/>
      <c r="L2" s="142"/>
      <c r="M2" s="142"/>
    </row>
    <row r="3" spans="2:13" ht="41.25" customHeight="1" x14ac:dyDescent="0.35"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2:13" ht="15.5" x14ac:dyDescent="0.35">
      <c r="D4" s="108"/>
      <c r="E4" s="108"/>
      <c r="F4" s="108"/>
      <c r="G4" s="108"/>
      <c r="H4" s="108"/>
      <c r="I4" s="108"/>
      <c r="J4" s="108"/>
      <c r="K4" s="108"/>
      <c r="L4" s="108"/>
      <c r="M4" s="115" t="s">
        <v>160</v>
      </c>
    </row>
    <row r="5" spans="2:13" ht="21.75" customHeight="1" x14ac:dyDescent="0.35">
      <c r="B5" s="110" t="s">
        <v>156</v>
      </c>
      <c r="C5" s="111"/>
      <c r="D5" s="111"/>
      <c r="E5" s="109"/>
      <c r="F5" s="112"/>
      <c r="G5" s="112"/>
      <c r="H5" s="112"/>
      <c r="I5" s="111"/>
      <c r="J5" s="108"/>
      <c r="K5" s="108"/>
      <c r="L5" s="108"/>
      <c r="M5" s="108"/>
    </row>
    <row r="6" spans="2:13" ht="15.75" customHeight="1" x14ac:dyDescent="0.35">
      <c r="B6" s="110" t="s">
        <v>157</v>
      </c>
      <c r="C6" s="111"/>
      <c r="D6" s="111"/>
      <c r="E6" s="113"/>
      <c r="F6" s="114"/>
      <c r="G6" s="114"/>
      <c r="H6" s="114"/>
      <c r="I6" s="111"/>
      <c r="J6" s="108"/>
      <c r="K6" s="108"/>
      <c r="L6" s="108"/>
      <c r="M6" s="108"/>
    </row>
    <row r="7" spans="2:13" ht="24" customHeight="1" x14ac:dyDescent="0.35">
      <c r="B7" s="143" t="s">
        <v>111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</row>
    <row r="8" spans="2:13" s="13" customFormat="1" ht="49.5" customHeight="1" x14ac:dyDescent="0.35"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</row>
    <row r="9" spans="2:13" ht="161.25" customHeight="1" x14ac:dyDescent="0.35">
      <c r="B9" s="144" t="s">
        <v>112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</row>
    <row r="10" spans="2:13" ht="13.5" thickBot="1" x14ac:dyDescent="0.4">
      <c r="B10" s="86"/>
      <c r="C10" s="86"/>
      <c r="D10" s="87"/>
      <c r="E10" s="88"/>
      <c r="F10" s="88"/>
      <c r="G10" s="88"/>
      <c r="H10" s="88"/>
      <c r="I10" s="88"/>
      <c r="J10" s="88"/>
      <c r="K10" s="88"/>
      <c r="L10" s="88"/>
      <c r="M10" s="23"/>
    </row>
    <row r="11" spans="2:13" ht="60" customHeight="1" x14ac:dyDescent="0.3">
      <c r="B11" s="47" t="s">
        <v>0</v>
      </c>
      <c r="C11" s="145" t="s">
        <v>113</v>
      </c>
      <c r="D11" s="146"/>
      <c r="E11" s="146"/>
      <c r="F11" s="146"/>
      <c r="G11" s="146"/>
      <c r="H11" s="146"/>
      <c r="I11" s="146"/>
      <c r="J11" s="146"/>
      <c r="K11" s="72" t="s">
        <v>1</v>
      </c>
      <c r="L11" s="73"/>
      <c r="M11" s="44"/>
    </row>
    <row r="12" spans="2:13" ht="20.149999999999999" customHeight="1" x14ac:dyDescent="0.35">
      <c r="B12" s="74"/>
      <c r="C12" s="48" t="s">
        <v>2</v>
      </c>
      <c r="D12" s="85" t="s">
        <v>3</v>
      </c>
      <c r="E12" s="49"/>
      <c r="F12" s="49"/>
      <c r="G12" s="49"/>
      <c r="H12" s="49"/>
      <c r="I12" s="49"/>
      <c r="J12" s="49"/>
      <c r="K12" s="49"/>
      <c r="L12" s="49"/>
      <c r="M12" s="50"/>
    </row>
    <row r="13" spans="2:13" ht="20.149999999999999" customHeight="1" x14ac:dyDescent="0.35">
      <c r="B13" s="74"/>
      <c r="C13" s="48"/>
      <c r="D13" s="49" t="s">
        <v>4</v>
      </c>
      <c r="E13" s="128" t="s">
        <v>5</v>
      </c>
      <c r="F13" s="128"/>
      <c r="G13" s="128"/>
      <c r="H13" s="128"/>
      <c r="I13" s="128"/>
      <c r="J13" s="128"/>
      <c r="K13" s="128"/>
      <c r="L13" s="128"/>
      <c r="M13" s="129"/>
    </row>
    <row r="14" spans="2:13" ht="29" x14ac:dyDescent="0.35">
      <c r="B14" s="74"/>
      <c r="C14" s="48"/>
      <c r="D14" s="52" t="s">
        <v>134</v>
      </c>
      <c r="E14" s="49"/>
      <c r="F14" s="49"/>
      <c r="G14" s="52"/>
      <c r="H14" s="53"/>
      <c r="I14" s="52"/>
      <c r="J14" s="54"/>
      <c r="K14" s="55" t="s">
        <v>6</v>
      </c>
      <c r="L14" s="54" t="s">
        <v>7</v>
      </c>
      <c r="M14" s="56" t="s">
        <v>8</v>
      </c>
    </row>
    <row r="15" spans="2:13" ht="22.5" customHeight="1" x14ac:dyDescent="0.35">
      <c r="B15" s="74"/>
      <c r="C15" s="48" t="s">
        <v>9</v>
      </c>
      <c r="D15" s="131"/>
      <c r="E15" s="131"/>
      <c r="F15" s="131"/>
      <c r="G15" s="131"/>
      <c r="H15" s="131"/>
      <c r="I15" s="131"/>
      <c r="J15" s="131"/>
      <c r="K15" s="57"/>
      <c r="L15" s="76"/>
      <c r="M15" s="59">
        <f>K15*L15</f>
        <v>0</v>
      </c>
    </row>
    <row r="16" spans="2:13" ht="20.149999999999999" customHeight="1" x14ac:dyDescent="0.35">
      <c r="B16" s="74"/>
      <c r="C16" s="48" t="s">
        <v>10</v>
      </c>
      <c r="D16" s="131"/>
      <c r="E16" s="131"/>
      <c r="F16" s="131"/>
      <c r="G16" s="131"/>
      <c r="H16" s="131"/>
      <c r="I16" s="131"/>
      <c r="J16" s="131"/>
      <c r="K16" s="60"/>
      <c r="L16" s="61"/>
      <c r="M16" s="59">
        <f>+K16*L16</f>
        <v>0</v>
      </c>
    </row>
    <row r="17" spans="2:13" ht="20.149999999999999" customHeight="1" x14ac:dyDescent="0.35">
      <c r="B17" s="74"/>
      <c r="C17" s="48" t="s">
        <v>11</v>
      </c>
      <c r="D17" s="131"/>
      <c r="E17" s="131"/>
      <c r="F17" s="131"/>
      <c r="G17" s="131"/>
      <c r="H17" s="131"/>
      <c r="I17" s="131"/>
      <c r="J17" s="131"/>
      <c r="K17" s="60"/>
      <c r="L17" s="61"/>
      <c r="M17" s="59">
        <f t="shared" ref="M17:M24" si="0">+K17*L17</f>
        <v>0</v>
      </c>
    </row>
    <row r="18" spans="2:13" ht="20.149999999999999" customHeight="1" x14ac:dyDescent="0.35">
      <c r="B18" s="74"/>
      <c r="C18" s="48" t="s">
        <v>12</v>
      </c>
      <c r="D18" s="131"/>
      <c r="E18" s="131"/>
      <c r="F18" s="131"/>
      <c r="G18" s="131"/>
      <c r="H18" s="131"/>
      <c r="I18" s="131"/>
      <c r="J18" s="131"/>
      <c r="K18" s="60"/>
      <c r="L18" s="61"/>
      <c r="M18" s="59">
        <f t="shared" si="0"/>
        <v>0</v>
      </c>
    </row>
    <row r="19" spans="2:13" ht="20.149999999999999" customHeight="1" x14ac:dyDescent="0.35">
      <c r="B19" s="74"/>
      <c r="C19" s="48" t="s">
        <v>13</v>
      </c>
      <c r="D19" s="131"/>
      <c r="E19" s="131"/>
      <c r="F19" s="131"/>
      <c r="G19" s="131"/>
      <c r="H19" s="131"/>
      <c r="I19" s="131"/>
      <c r="J19" s="131"/>
      <c r="K19" s="60"/>
      <c r="L19" s="61"/>
      <c r="M19" s="59">
        <f t="shared" si="0"/>
        <v>0</v>
      </c>
    </row>
    <row r="20" spans="2:13" ht="20.149999999999999" customHeight="1" x14ac:dyDescent="0.35">
      <c r="B20" s="74"/>
      <c r="C20" s="48" t="s">
        <v>14</v>
      </c>
      <c r="D20" s="131"/>
      <c r="E20" s="131"/>
      <c r="F20" s="131"/>
      <c r="G20" s="131"/>
      <c r="H20" s="131"/>
      <c r="I20" s="131"/>
      <c r="J20" s="131"/>
      <c r="K20" s="60"/>
      <c r="L20" s="61"/>
      <c r="M20" s="59">
        <f t="shared" si="0"/>
        <v>0</v>
      </c>
    </row>
    <row r="21" spans="2:13" ht="20.149999999999999" customHeight="1" x14ac:dyDescent="0.35">
      <c r="B21" s="74"/>
      <c r="C21" s="48" t="s">
        <v>15</v>
      </c>
      <c r="D21" s="131"/>
      <c r="E21" s="131"/>
      <c r="F21" s="131"/>
      <c r="G21" s="131"/>
      <c r="H21" s="131"/>
      <c r="I21" s="131"/>
      <c r="J21" s="131"/>
      <c r="K21" s="60"/>
      <c r="L21" s="61"/>
      <c r="M21" s="59">
        <f t="shared" si="0"/>
        <v>0</v>
      </c>
    </row>
    <row r="22" spans="2:13" ht="20.149999999999999" customHeight="1" x14ac:dyDescent="0.35">
      <c r="B22" s="74"/>
      <c r="C22" s="48" t="s">
        <v>16</v>
      </c>
      <c r="D22" s="131"/>
      <c r="E22" s="131"/>
      <c r="F22" s="131"/>
      <c r="G22" s="131"/>
      <c r="H22" s="131"/>
      <c r="I22" s="131"/>
      <c r="J22" s="131"/>
      <c r="K22" s="60"/>
      <c r="L22" s="61"/>
      <c r="M22" s="59">
        <f t="shared" si="0"/>
        <v>0</v>
      </c>
    </row>
    <row r="23" spans="2:13" ht="20.149999999999999" customHeight="1" x14ac:dyDescent="0.35">
      <c r="B23" s="74"/>
      <c r="C23" s="48" t="s">
        <v>17</v>
      </c>
      <c r="D23" s="131"/>
      <c r="E23" s="131"/>
      <c r="F23" s="131"/>
      <c r="G23" s="131"/>
      <c r="H23" s="131"/>
      <c r="I23" s="131"/>
      <c r="J23" s="131"/>
      <c r="K23" s="60"/>
      <c r="L23" s="61"/>
      <c r="M23" s="59">
        <f t="shared" si="0"/>
        <v>0</v>
      </c>
    </row>
    <row r="24" spans="2:13" ht="20.149999999999999" customHeight="1" x14ac:dyDescent="0.35">
      <c r="B24" s="74"/>
      <c r="C24" s="48" t="s">
        <v>18</v>
      </c>
      <c r="D24" s="131"/>
      <c r="E24" s="131"/>
      <c r="F24" s="131"/>
      <c r="G24" s="131"/>
      <c r="H24" s="131"/>
      <c r="I24" s="131"/>
      <c r="J24" s="131"/>
      <c r="K24" s="60"/>
      <c r="L24" s="61"/>
      <c r="M24" s="59">
        <f t="shared" si="0"/>
        <v>0</v>
      </c>
    </row>
    <row r="25" spans="2:13" ht="20.149999999999999" customHeight="1" x14ac:dyDescent="0.35">
      <c r="B25" s="74"/>
      <c r="C25" s="48"/>
      <c r="D25" s="130" t="s">
        <v>19</v>
      </c>
      <c r="E25" s="130"/>
      <c r="F25" s="130"/>
      <c r="G25" s="130"/>
      <c r="H25" s="130"/>
      <c r="I25" s="130"/>
      <c r="J25" s="71" t="str">
        <f>IF(M26="10%","Da","Ne")</f>
        <v>Ne</v>
      </c>
      <c r="K25" s="62" t="str">
        <f>IF(M26&gt;="10%","10%","0%")</f>
        <v>0%</v>
      </c>
      <c r="L25" s="62" t="s">
        <v>20</v>
      </c>
      <c r="M25" s="63">
        <f>SUM(M15:M24)</f>
        <v>0</v>
      </c>
    </row>
    <row r="26" spans="2:13" ht="20.149999999999999" customHeight="1" x14ac:dyDescent="0.35">
      <c r="B26" s="74"/>
      <c r="C26" s="48"/>
      <c r="D26" s="64"/>
      <c r="E26" s="51"/>
      <c r="F26" s="51"/>
      <c r="G26" s="51"/>
      <c r="H26" s="51"/>
      <c r="I26" s="51"/>
      <c r="J26" s="49"/>
      <c r="K26" s="49"/>
      <c r="L26" s="49"/>
      <c r="M26" s="65" t="str">
        <f>IFERROR(IF((M25/$L$11)&gt;=10%,"10%","0%"),"0%")</f>
        <v>0%</v>
      </c>
    </row>
    <row r="27" spans="2:13" ht="20.149999999999999" customHeight="1" x14ac:dyDescent="0.35">
      <c r="B27" s="74"/>
      <c r="C27" s="48" t="s">
        <v>21</v>
      </c>
      <c r="D27" s="85" t="s">
        <v>3</v>
      </c>
      <c r="E27" s="49"/>
      <c r="F27" s="49"/>
      <c r="G27" s="49"/>
      <c r="H27" s="49"/>
      <c r="I27" s="49"/>
      <c r="J27" s="48"/>
      <c r="K27" s="48"/>
      <c r="L27" s="48"/>
      <c r="M27" s="66"/>
    </row>
    <row r="28" spans="2:13" ht="20.149999999999999" customHeight="1" x14ac:dyDescent="0.35">
      <c r="B28" s="74"/>
      <c r="C28" s="48"/>
      <c r="D28" s="49" t="s">
        <v>4</v>
      </c>
      <c r="E28" s="128" t="s">
        <v>5</v>
      </c>
      <c r="F28" s="128"/>
      <c r="G28" s="128"/>
      <c r="H28" s="128"/>
      <c r="I28" s="128"/>
      <c r="J28" s="128"/>
      <c r="K28" s="128"/>
      <c r="L28" s="128"/>
      <c r="M28" s="129"/>
    </row>
    <row r="29" spans="2:13" ht="29" x14ac:dyDescent="0.35">
      <c r="B29" s="74"/>
      <c r="C29" s="48"/>
      <c r="D29" s="52" t="s">
        <v>134</v>
      </c>
      <c r="E29" s="49"/>
      <c r="F29" s="49"/>
      <c r="G29" s="52"/>
      <c r="H29" s="53"/>
      <c r="I29" s="52"/>
      <c r="J29" s="54"/>
      <c r="K29" s="55" t="s">
        <v>6</v>
      </c>
      <c r="L29" s="54" t="s">
        <v>7</v>
      </c>
      <c r="M29" s="56" t="s">
        <v>8</v>
      </c>
    </row>
    <row r="30" spans="2:13" ht="20.149999999999999" customHeight="1" x14ac:dyDescent="0.35">
      <c r="B30" s="74"/>
      <c r="C30" s="48" t="s">
        <v>9</v>
      </c>
      <c r="D30" s="131"/>
      <c r="E30" s="131"/>
      <c r="F30" s="131"/>
      <c r="G30" s="131"/>
      <c r="H30" s="131"/>
      <c r="I30" s="131"/>
      <c r="J30" s="131"/>
      <c r="K30" s="57"/>
      <c r="L30" s="58"/>
      <c r="M30" s="59">
        <f>K30*L30</f>
        <v>0</v>
      </c>
    </row>
    <row r="31" spans="2:13" ht="20.149999999999999" customHeight="1" x14ac:dyDescent="0.35">
      <c r="B31" s="74"/>
      <c r="C31" s="48" t="s">
        <v>10</v>
      </c>
      <c r="D31" s="131"/>
      <c r="E31" s="131"/>
      <c r="F31" s="131"/>
      <c r="G31" s="131"/>
      <c r="H31" s="131"/>
      <c r="I31" s="131"/>
      <c r="J31" s="131"/>
      <c r="K31" s="60"/>
      <c r="L31" s="61"/>
      <c r="M31" s="59">
        <f>+K31*L31</f>
        <v>0</v>
      </c>
    </row>
    <row r="32" spans="2:13" ht="20.149999999999999" customHeight="1" x14ac:dyDescent="0.35">
      <c r="B32" s="74"/>
      <c r="C32" s="48" t="s">
        <v>11</v>
      </c>
      <c r="D32" s="131"/>
      <c r="E32" s="131"/>
      <c r="F32" s="131"/>
      <c r="G32" s="131"/>
      <c r="H32" s="131"/>
      <c r="I32" s="131"/>
      <c r="J32" s="131"/>
      <c r="K32" s="60"/>
      <c r="L32" s="61"/>
      <c r="M32" s="59">
        <f t="shared" ref="M32:M39" si="1">+K32*L32</f>
        <v>0</v>
      </c>
    </row>
    <row r="33" spans="2:13" ht="20.149999999999999" customHeight="1" x14ac:dyDescent="0.35">
      <c r="B33" s="74"/>
      <c r="C33" s="48" t="s">
        <v>12</v>
      </c>
      <c r="D33" s="131"/>
      <c r="E33" s="131"/>
      <c r="F33" s="131"/>
      <c r="G33" s="131"/>
      <c r="H33" s="131"/>
      <c r="I33" s="131"/>
      <c r="J33" s="131"/>
      <c r="K33" s="60"/>
      <c r="L33" s="61"/>
      <c r="M33" s="59">
        <f t="shared" si="1"/>
        <v>0</v>
      </c>
    </row>
    <row r="34" spans="2:13" ht="20.149999999999999" customHeight="1" x14ac:dyDescent="0.35">
      <c r="B34" s="74"/>
      <c r="C34" s="48" t="s">
        <v>13</v>
      </c>
      <c r="D34" s="131"/>
      <c r="E34" s="131"/>
      <c r="F34" s="131"/>
      <c r="G34" s="131"/>
      <c r="H34" s="131"/>
      <c r="I34" s="131"/>
      <c r="J34" s="131"/>
      <c r="K34" s="60"/>
      <c r="L34" s="61"/>
      <c r="M34" s="59">
        <f t="shared" si="1"/>
        <v>0</v>
      </c>
    </row>
    <row r="35" spans="2:13" ht="20.149999999999999" customHeight="1" x14ac:dyDescent="0.35">
      <c r="B35" s="74"/>
      <c r="C35" s="48" t="s">
        <v>14</v>
      </c>
      <c r="D35" s="131"/>
      <c r="E35" s="131"/>
      <c r="F35" s="131"/>
      <c r="G35" s="131"/>
      <c r="H35" s="131"/>
      <c r="I35" s="131"/>
      <c r="J35" s="131"/>
      <c r="K35" s="60"/>
      <c r="L35" s="61"/>
      <c r="M35" s="59">
        <f t="shared" si="1"/>
        <v>0</v>
      </c>
    </row>
    <row r="36" spans="2:13" ht="20.149999999999999" customHeight="1" x14ac:dyDescent="0.35">
      <c r="B36" s="74"/>
      <c r="C36" s="48" t="s">
        <v>15</v>
      </c>
      <c r="D36" s="131"/>
      <c r="E36" s="131"/>
      <c r="F36" s="131"/>
      <c r="G36" s="131"/>
      <c r="H36" s="131"/>
      <c r="I36" s="131"/>
      <c r="J36" s="131"/>
      <c r="K36" s="60"/>
      <c r="L36" s="61"/>
      <c r="M36" s="59">
        <f t="shared" si="1"/>
        <v>0</v>
      </c>
    </row>
    <row r="37" spans="2:13" ht="20.149999999999999" customHeight="1" x14ac:dyDescent="0.35">
      <c r="B37" s="74"/>
      <c r="C37" s="48" t="s">
        <v>16</v>
      </c>
      <c r="D37" s="131"/>
      <c r="E37" s="131"/>
      <c r="F37" s="131"/>
      <c r="G37" s="131"/>
      <c r="H37" s="131"/>
      <c r="I37" s="131"/>
      <c r="J37" s="131"/>
      <c r="K37" s="60"/>
      <c r="L37" s="61"/>
      <c r="M37" s="59">
        <f t="shared" si="1"/>
        <v>0</v>
      </c>
    </row>
    <row r="38" spans="2:13" s="13" customFormat="1" ht="20.149999999999999" customHeight="1" x14ac:dyDescent="0.35">
      <c r="B38" s="74"/>
      <c r="C38" s="48" t="s">
        <v>17</v>
      </c>
      <c r="D38" s="131"/>
      <c r="E38" s="131"/>
      <c r="F38" s="131"/>
      <c r="G38" s="131"/>
      <c r="H38" s="131"/>
      <c r="I38" s="131"/>
      <c r="J38" s="131"/>
      <c r="K38" s="60"/>
      <c r="L38" s="61"/>
      <c r="M38" s="59">
        <f t="shared" si="1"/>
        <v>0</v>
      </c>
    </row>
    <row r="39" spans="2:13" s="13" customFormat="1" ht="20.149999999999999" customHeight="1" x14ac:dyDescent="0.35">
      <c r="B39" s="74"/>
      <c r="C39" s="48" t="s">
        <v>18</v>
      </c>
      <c r="D39" s="131"/>
      <c r="E39" s="131"/>
      <c r="F39" s="131"/>
      <c r="G39" s="131"/>
      <c r="H39" s="131"/>
      <c r="I39" s="131"/>
      <c r="J39" s="131"/>
      <c r="K39" s="60"/>
      <c r="L39" s="61"/>
      <c r="M39" s="59">
        <f t="shared" si="1"/>
        <v>0</v>
      </c>
    </row>
    <row r="40" spans="2:13" s="13" customFormat="1" ht="20.149999999999999" customHeight="1" x14ac:dyDescent="0.35">
      <c r="B40" s="74"/>
      <c r="C40" s="48"/>
      <c r="D40" s="130" t="s">
        <v>19</v>
      </c>
      <c r="E40" s="130"/>
      <c r="F40" s="130"/>
      <c r="G40" s="130"/>
      <c r="H40" s="130"/>
      <c r="I40" s="130"/>
      <c r="J40" s="71" t="str">
        <f>IF(M41="10%","Da","Ne")</f>
        <v>Ne</v>
      </c>
      <c r="K40" s="62" t="str">
        <f>IF(M41&gt;="10%","10%","0%")</f>
        <v>0%</v>
      </c>
      <c r="L40" s="62" t="s">
        <v>20</v>
      </c>
      <c r="M40" s="63">
        <f>SUM(M30:M39)</f>
        <v>0</v>
      </c>
    </row>
    <row r="41" spans="2:13" s="13" customFormat="1" ht="20.149999999999999" customHeight="1" x14ac:dyDescent="0.35">
      <c r="B41" s="74"/>
      <c r="C41" s="48"/>
      <c r="D41" s="64"/>
      <c r="E41" s="51"/>
      <c r="F41" s="51"/>
      <c r="G41" s="51"/>
      <c r="H41" s="51"/>
      <c r="I41" s="51"/>
      <c r="J41" s="49"/>
      <c r="K41" s="49"/>
      <c r="L41" s="49"/>
      <c r="M41" s="65" t="str">
        <f>IFERROR(IF((M40/$L$11)&gt;=10%,"10%","0%"),"0%")</f>
        <v>0%</v>
      </c>
    </row>
    <row r="42" spans="2:13" s="13" customFormat="1" ht="20.149999999999999" customHeight="1" x14ac:dyDescent="0.35">
      <c r="B42" s="74"/>
      <c r="C42" s="48" t="s">
        <v>22</v>
      </c>
      <c r="D42" s="85" t="s">
        <v>3</v>
      </c>
      <c r="E42" s="49"/>
      <c r="F42" s="49"/>
      <c r="G42" s="49"/>
      <c r="H42" s="49"/>
      <c r="I42" s="49"/>
      <c r="J42" s="49"/>
      <c r="K42" s="49"/>
      <c r="L42" s="49"/>
      <c r="M42" s="67"/>
    </row>
    <row r="43" spans="2:13" s="13" customFormat="1" ht="20.149999999999999" customHeight="1" x14ac:dyDescent="0.35">
      <c r="B43" s="74"/>
      <c r="C43" s="48"/>
      <c r="D43" s="49" t="s">
        <v>4</v>
      </c>
      <c r="E43" s="128" t="s">
        <v>5</v>
      </c>
      <c r="F43" s="128"/>
      <c r="G43" s="128"/>
      <c r="H43" s="128"/>
      <c r="I43" s="128"/>
      <c r="J43" s="128"/>
      <c r="K43" s="128"/>
      <c r="L43" s="128"/>
      <c r="M43" s="129"/>
    </row>
    <row r="44" spans="2:13" s="13" customFormat="1" ht="29" x14ac:dyDescent="0.35">
      <c r="B44" s="74"/>
      <c r="C44" s="48"/>
      <c r="D44" s="52" t="s">
        <v>134</v>
      </c>
      <c r="E44" s="49"/>
      <c r="F44" s="49"/>
      <c r="G44" s="52"/>
      <c r="H44" s="53"/>
      <c r="I44" s="52"/>
      <c r="J44" s="54"/>
      <c r="K44" s="55" t="s">
        <v>6</v>
      </c>
      <c r="L44" s="54" t="s">
        <v>7</v>
      </c>
      <c r="M44" s="56" t="s">
        <v>8</v>
      </c>
    </row>
    <row r="45" spans="2:13" s="13" customFormat="1" ht="20.149999999999999" customHeight="1" x14ac:dyDescent="0.35">
      <c r="B45" s="74"/>
      <c r="C45" s="48" t="s">
        <v>9</v>
      </c>
      <c r="D45" s="131"/>
      <c r="E45" s="131"/>
      <c r="F45" s="131"/>
      <c r="G45" s="131"/>
      <c r="H45" s="131"/>
      <c r="I45" s="131"/>
      <c r="J45" s="131"/>
      <c r="K45" s="57"/>
      <c r="L45" s="58"/>
      <c r="M45" s="59">
        <f>K45*L45</f>
        <v>0</v>
      </c>
    </row>
    <row r="46" spans="2:13" s="13" customFormat="1" ht="20.149999999999999" customHeight="1" x14ac:dyDescent="0.35">
      <c r="B46" s="74"/>
      <c r="C46" s="48" t="s">
        <v>10</v>
      </c>
      <c r="D46" s="131"/>
      <c r="E46" s="131"/>
      <c r="F46" s="131"/>
      <c r="G46" s="131"/>
      <c r="H46" s="131"/>
      <c r="I46" s="131"/>
      <c r="J46" s="131"/>
      <c r="K46" s="60"/>
      <c r="L46" s="61"/>
      <c r="M46" s="59">
        <f>+K46*L46</f>
        <v>0</v>
      </c>
    </row>
    <row r="47" spans="2:13" s="13" customFormat="1" ht="20.149999999999999" customHeight="1" x14ac:dyDescent="0.35">
      <c r="B47" s="74"/>
      <c r="C47" s="48" t="s">
        <v>11</v>
      </c>
      <c r="D47" s="131"/>
      <c r="E47" s="131"/>
      <c r="F47" s="131"/>
      <c r="G47" s="131"/>
      <c r="H47" s="131"/>
      <c r="I47" s="131"/>
      <c r="J47" s="131"/>
      <c r="K47" s="60"/>
      <c r="L47" s="61"/>
      <c r="M47" s="59">
        <f t="shared" ref="M47:M54" si="2">+K47*L47</f>
        <v>0</v>
      </c>
    </row>
    <row r="48" spans="2:13" s="13" customFormat="1" ht="20.149999999999999" customHeight="1" x14ac:dyDescent="0.35">
      <c r="B48" s="74"/>
      <c r="C48" s="48" t="s">
        <v>12</v>
      </c>
      <c r="D48" s="131"/>
      <c r="E48" s="131"/>
      <c r="F48" s="131"/>
      <c r="G48" s="131"/>
      <c r="H48" s="131"/>
      <c r="I48" s="131"/>
      <c r="J48" s="131"/>
      <c r="K48" s="60"/>
      <c r="L48" s="61"/>
      <c r="M48" s="59">
        <f t="shared" si="2"/>
        <v>0</v>
      </c>
    </row>
    <row r="49" spans="2:13" s="13" customFormat="1" ht="20.149999999999999" customHeight="1" x14ac:dyDescent="0.35">
      <c r="B49" s="74"/>
      <c r="C49" s="48" t="s">
        <v>13</v>
      </c>
      <c r="D49" s="131"/>
      <c r="E49" s="131"/>
      <c r="F49" s="131"/>
      <c r="G49" s="131"/>
      <c r="H49" s="131"/>
      <c r="I49" s="131"/>
      <c r="J49" s="131"/>
      <c r="K49" s="60"/>
      <c r="L49" s="61"/>
      <c r="M49" s="59">
        <f t="shared" si="2"/>
        <v>0</v>
      </c>
    </row>
    <row r="50" spans="2:13" s="13" customFormat="1" ht="20.149999999999999" customHeight="1" x14ac:dyDescent="0.35">
      <c r="B50" s="74"/>
      <c r="C50" s="48" t="s">
        <v>14</v>
      </c>
      <c r="D50" s="131"/>
      <c r="E50" s="131"/>
      <c r="F50" s="131"/>
      <c r="G50" s="131"/>
      <c r="H50" s="131"/>
      <c r="I50" s="131"/>
      <c r="J50" s="131"/>
      <c r="K50" s="60"/>
      <c r="L50" s="61"/>
      <c r="M50" s="59">
        <f t="shared" si="2"/>
        <v>0</v>
      </c>
    </row>
    <row r="51" spans="2:13" s="13" customFormat="1" ht="20.149999999999999" customHeight="1" x14ac:dyDescent="0.35">
      <c r="B51" s="74"/>
      <c r="C51" s="48" t="s">
        <v>15</v>
      </c>
      <c r="D51" s="131"/>
      <c r="E51" s="131"/>
      <c r="F51" s="131"/>
      <c r="G51" s="131"/>
      <c r="H51" s="131"/>
      <c r="I51" s="131"/>
      <c r="J51" s="131"/>
      <c r="K51" s="60"/>
      <c r="L51" s="61"/>
      <c r="M51" s="59">
        <f t="shared" si="2"/>
        <v>0</v>
      </c>
    </row>
    <row r="52" spans="2:13" s="13" customFormat="1" ht="20.149999999999999" customHeight="1" x14ac:dyDescent="0.35">
      <c r="B52" s="74"/>
      <c r="C52" s="48" t="s">
        <v>16</v>
      </c>
      <c r="D52" s="131"/>
      <c r="E52" s="131"/>
      <c r="F52" s="131"/>
      <c r="G52" s="131"/>
      <c r="H52" s="131"/>
      <c r="I52" s="131"/>
      <c r="J52" s="131"/>
      <c r="K52" s="60"/>
      <c r="L52" s="61"/>
      <c r="M52" s="59">
        <f t="shared" si="2"/>
        <v>0</v>
      </c>
    </row>
    <row r="53" spans="2:13" s="13" customFormat="1" ht="20.149999999999999" customHeight="1" x14ac:dyDescent="0.35">
      <c r="B53" s="74"/>
      <c r="C53" s="48" t="s">
        <v>17</v>
      </c>
      <c r="D53" s="131"/>
      <c r="E53" s="131"/>
      <c r="F53" s="131"/>
      <c r="G53" s="131"/>
      <c r="H53" s="131"/>
      <c r="I53" s="131"/>
      <c r="J53" s="131"/>
      <c r="K53" s="60"/>
      <c r="L53" s="61"/>
      <c r="M53" s="59">
        <f t="shared" si="2"/>
        <v>0</v>
      </c>
    </row>
    <row r="54" spans="2:13" s="13" customFormat="1" ht="20.149999999999999" customHeight="1" x14ac:dyDescent="0.35">
      <c r="B54" s="74"/>
      <c r="C54" s="48" t="s">
        <v>18</v>
      </c>
      <c r="D54" s="131"/>
      <c r="E54" s="131"/>
      <c r="F54" s="131"/>
      <c r="G54" s="131"/>
      <c r="H54" s="131"/>
      <c r="I54" s="131"/>
      <c r="J54" s="131"/>
      <c r="K54" s="60"/>
      <c r="L54" s="61"/>
      <c r="M54" s="59">
        <f t="shared" si="2"/>
        <v>0</v>
      </c>
    </row>
    <row r="55" spans="2:13" s="13" customFormat="1" ht="20.149999999999999" customHeight="1" x14ac:dyDescent="0.35">
      <c r="B55" s="74"/>
      <c r="C55" s="48"/>
      <c r="D55" s="130" t="s">
        <v>19</v>
      </c>
      <c r="E55" s="130"/>
      <c r="F55" s="130"/>
      <c r="G55" s="130"/>
      <c r="H55" s="130"/>
      <c r="I55" s="130"/>
      <c r="J55" s="71" t="str">
        <f>IF(M56="10%","Da","Ne")</f>
        <v>Ne</v>
      </c>
      <c r="K55" s="62" t="str">
        <f>IF(M56&gt;="10%","10%","0%")</f>
        <v>0%</v>
      </c>
      <c r="L55" s="62" t="s">
        <v>20</v>
      </c>
      <c r="M55" s="63">
        <f>SUM(M45:M54)</f>
        <v>0</v>
      </c>
    </row>
    <row r="56" spans="2:13" s="13" customFormat="1" ht="20.149999999999999" customHeight="1" x14ac:dyDescent="0.35">
      <c r="B56" s="74"/>
      <c r="C56" s="48"/>
      <c r="D56" s="64"/>
      <c r="E56" s="51"/>
      <c r="F56" s="51"/>
      <c r="G56" s="51"/>
      <c r="H56" s="51"/>
      <c r="I56" s="51"/>
      <c r="J56" s="49"/>
      <c r="K56" s="49"/>
      <c r="L56" s="49"/>
      <c r="M56" s="65" t="str">
        <f>IFERROR(IF((M55/$L$11)&gt;=10%,"10%","0%"),"0%")</f>
        <v>0%</v>
      </c>
    </row>
    <row r="57" spans="2:13" s="13" customFormat="1" ht="20.149999999999999" customHeight="1" x14ac:dyDescent="0.35">
      <c r="B57" s="74"/>
      <c r="C57" s="48" t="s">
        <v>23</v>
      </c>
      <c r="D57" s="85" t="s">
        <v>3</v>
      </c>
      <c r="E57" s="49"/>
      <c r="F57" s="49"/>
      <c r="G57" s="49"/>
      <c r="H57" s="49"/>
      <c r="I57" s="49"/>
      <c r="J57" s="49"/>
      <c r="K57" s="49"/>
      <c r="L57" s="49"/>
      <c r="M57" s="50"/>
    </row>
    <row r="58" spans="2:13" s="13" customFormat="1" ht="20.149999999999999" customHeight="1" x14ac:dyDescent="0.35">
      <c r="B58" s="74"/>
      <c r="C58" s="48"/>
      <c r="D58" s="49" t="s">
        <v>4</v>
      </c>
      <c r="E58" s="128" t="s">
        <v>5</v>
      </c>
      <c r="F58" s="128"/>
      <c r="G58" s="128"/>
      <c r="H58" s="128"/>
      <c r="I58" s="128"/>
      <c r="J58" s="128"/>
      <c r="K58" s="128"/>
      <c r="L58" s="128"/>
      <c r="M58" s="129"/>
    </row>
    <row r="59" spans="2:13" s="13" customFormat="1" ht="24.75" customHeight="1" x14ac:dyDescent="0.35">
      <c r="B59" s="74"/>
      <c r="C59" s="48"/>
      <c r="D59" s="52" t="s">
        <v>134</v>
      </c>
      <c r="E59" s="49"/>
      <c r="F59" s="49"/>
      <c r="G59" s="52"/>
      <c r="H59" s="53"/>
      <c r="I59" s="52"/>
      <c r="J59" s="54"/>
      <c r="K59" s="55" t="s">
        <v>6</v>
      </c>
      <c r="L59" s="54" t="s">
        <v>7</v>
      </c>
      <c r="M59" s="56" t="s">
        <v>8</v>
      </c>
    </row>
    <row r="60" spans="2:13" s="13" customFormat="1" ht="22.5" customHeight="1" x14ac:dyDescent="0.35">
      <c r="B60" s="74"/>
      <c r="C60" s="48" t="s">
        <v>9</v>
      </c>
      <c r="D60" s="131"/>
      <c r="E60" s="131"/>
      <c r="F60" s="131"/>
      <c r="G60" s="131"/>
      <c r="H60" s="131"/>
      <c r="I60" s="131"/>
      <c r="J60" s="131"/>
      <c r="K60" s="57"/>
      <c r="L60" s="58"/>
      <c r="M60" s="59">
        <f>K60*L60</f>
        <v>0</v>
      </c>
    </row>
    <row r="61" spans="2:13" s="13" customFormat="1" ht="20.149999999999999" customHeight="1" x14ac:dyDescent="0.35">
      <c r="B61" s="74"/>
      <c r="C61" s="48" t="s">
        <v>10</v>
      </c>
      <c r="D61" s="131"/>
      <c r="E61" s="131"/>
      <c r="F61" s="131"/>
      <c r="G61" s="131"/>
      <c r="H61" s="131"/>
      <c r="I61" s="131"/>
      <c r="J61" s="131"/>
      <c r="K61" s="60"/>
      <c r="L61" s="61"/>
      <c r="M61" s="59">
        <f>+K61*L61</f>
        <v>0</v>
      </c>
    </row>
    <row r="62" spans="2:13" s="13" customFormat="1" ht="20.149999999999999" customHeight="1" x14ac:dyDescent="0.35">
      <c r="B62" s="74"/>
      <c r="C62" s="48" t="s">
        <v>11</v>
      </c>
      <c r="D62" s="131"/>
      <c r="E62" s="131"/>
      <c r="F62" s="131"/>
      <c r="G62" s="131"/>
      <c r="H62" s="131"/>
      <c r="I62" s="131"/>
      <c r="J62" s="131"/>
      <c r="K62" s="60"/>
      <c r="L62" s="61"/>
      <c r="M62" s="59">
        <f t="shared" ref="M62:M69" si="3">+K62*L62</f>
        <v>0</v>
      </c>
    </row>
    <row r="63" spans="2:13" s="13" customFormat="1" ht="20.149999999999999" customHeight="1" x14ac:dyDescent="0.35">
      <c r="B63" s="74"/>
      <c r="C63" s="48" t="s">
        <v>12</v>
      </c>
      <c r="D63" s="131"/>
      <c r="E63" s="131"/>
      <c r="F63" s="131"/>
      <c r="G63" s="131"/>
      <c r="H63" s="131"/>
      <c r="I63" s="131"/>
      <c r="J63" s="131"/>
      <c r="K63" s="60"/>
      <c r="L63" s="61"/>
      <c r="M63" s="59">
        <f t="shared" si="3"/>
        <v>0</v>
      </c>
    </row>
    <row r="64" spans="2:13" s="13" customFormat="1" ht="20.149999999999999" customHeight="1" x14ac:dyDescent="0.35">
      <c r="B64" s="74"/>
      <c r="C64" s="48" t="s">
        <v>13</v>
      </c>
      <c r="D64" s="131"/>
      <c r="E64" s="131"/>
      <c r="F64" s="131"/>
      <c r="G64" s="131"/>
      <c r="H64" s="131"/>
      <c r="I64" s="131"/>
      <c r="J64" s="131"/>
      <c r="K64" s="60"/>
      <c r="L64" s="61"/>
      <c r="M64" s="59">
        <f t="shared" si="3"/>
        <v>0</v>
      </c>
    </row>
    <row r="65" spans="2:13" s="13" customFormat="1" ht="20.149999999999999" customHeight="1" x14ac:dyDescent="0.35">
      <c r="B65" s="74"/>
      <c r="C65" s="48" t="s">
        <v>14</v>
      </c>
      <c r="D65" s="131"/>
      <c r="E65" s="131"/>
      <c r="F65" s="131"/>
      <c r="G65" s="131"/>
      <c r="H65" s="131"/>
      <c r="I65" s="131"/>
      <c r="J65" s="131"/>
      <c r="K65" s="60"/>
      <c r="L65" s="61"/>
      <c r="M65" s="59">
        <f t="shared" si="3"/>
        <v>0</v>
      </c>
    </row>
    <row r="66" spans="2:13" s="13" customFormat="1" ht="20.149999999999999" customHeight="1" x14ac:dyDescent="0.35">
      <c r="B66" s="74"/>
      <c r="C66" s="48" t="s">
        <v>15</v>
      </c>
      <c r="D66" s="131"/>
      <c r="E66" s="131"/>
      <c r="F66" s="131"/>
      <c r="G66" s="131"/>
      <c r="H66" s="131"/>
      <c r="I66" s="131"/>
      <c r="J66" s="131"/>
      <c r="K66" s="60"/>
      <c r="L66" s="61"/>
      <c r="M66" s="59">
        <f t="shared" si="3"/>
        <v>0</v>
      </c>
    </row>
    <row r="67" spans="2:13" s="13" customFormat="1" ht="20.149999999999999" customHeight="1" x14ac:dyDescent="0.35">
      <c r="B67" s="74"/>
      <c r="C67" s="48" t="s">
        <v>16</v>
      </c>
      <c r="D67" s="131"/>
      <c r="E67" s="131"/>
      <c r="F67" s="131"/>
      <c r="G67" s="131"/>
      <c r="H67" s="131"/>
      <c r="I67" s="131"/>
      <c r="J67" s="131"/>
      <c r="K67" s="60"/>
      <c r="L67" s="61"/>
      <c r="M67" s="59">
        <f t="shared" si="3"/>
        <v>0</v>
      </c>
    </row>
    <row r="68" spans="2:13" s="13" customFormat="1" ht="20.149999999999999" customHeight="1" x14ac:dyDescent="0.35">
      <c r="B68" s="74"/>
      <c r="C68" s="48" t="s">
        <v>17</v>
      </c>
      <c r="D68" s="131"/>
      <c r="E68" s="131"/>
      <c r="F68" s="131"/>
      <c r="G68" s="131"/>
      <c r="H68" s="131"/>
      <c r="I68" s="131"/>
      <c r="J68" s="131"/>
      <c r="K68" s="60"/>
      <c r="L68" s="61"/>
      <c r="M68" s="59">
        <f t="shared" si="3"/>
        <v>0</v>
      </c>
    </row>
    <row r="69" spans="2:13" s="13" customFormat="1" ht="20.149999999999999" customHeight="1" x14ac:dyDescent="0.35">
      <c r="B69" s="74"/>
      <c r="C69" s="48" t="s">
        <v>18</v>
      </c>
      <c r="D69" s="131"/>
      <c r="E69" s="131"/>
      <c r="F69" s="131"/>
      <c r="G69" s="131"/>
      <c r="H69" s="131"/>
      <c r="I69" s="131"/>
      <c r="J69" s="131"/>
      <c r="K69" s="60"/>
      <c r="L69" s="61"/>
      <c r="M69" s="59">
        <f t="shared" si="3"/>
        <v>0</v>
      </c>
    </row>
    <row r="70" spans="2:13" s="13" customFormat="1" ht="20.149999999999999" customHeight="1" x14ac:dyDescent="0.35">
      <c r="B70" s="74"/>
      <c r="C70" s="48"/>
      <c r="D70" s="130" t="s">
        <v>19</v>
      </c>
      <c r="E70" s="130"/>
      <c r="F70" s="130"/>
      <c r="G70" s="130"/>
      <c r="H70" s="130"/>
      <c r="I70" s="130"/>
      <c r="J70" s="71" t="str">
        <f>IF(M71="10%","Da","Ne")</f>
        <v>Ne</v>
      </c>
      <c r="K70" s="62" t="str">
        <f>IF(M71&gt;="10%","10%","0%")</f>
        <v>0%</v>
      </c>
      <c r="L70" s="62" t="s">
        <v>20</v>
      </c>
      <c r="M70" s="63">
        <f>SUM(M60:M69)</f>
        <v>0</v>
      </c>
    </row>
    <row r="71" spans="2:13" s="13" customFormat="1" ht="20.149999999999999" customHeight="1" x14ac:dyDescent="0.35">
      <c r="B71" s="74"/>
      <c r="C71" s="48"/>
      <c r="D71" s="64"/>
      <c r="E71" s="51"/>
      <c r="F71" s="51"/>
      <c r="G71" s="51"/>
      <c r="H71" s="51"/>
      <c r="I71" s="51"/>
      <c r="J71" s="49"/>
      <c r="K71" s="49"/>
      <c r="L71" s="49"/>
      <c r="M71" s="65" t="str">
        <f>IFERROR(IF((M70/$L$11)&gt;=10%,"10%","0%"),"0%")</f>
        <v>0%</v>
      </c>
    </row>
    <row r="72" spans="2:13" s="13" customFormat="1" ht="20.149999999999999" customHeight="1" x14ac:dyDescent="0.35">
      <c r="B72" s="74"/>
      <c r="C72" s="48" t="s">
        <v>24</v>
      </c>
      <c r="D72" s="85" t="s">
        <v>3</v>
      </c>
      <c r="E72" s="49"/>
      <c r="F72" s="49"/>
      <c r="G72" s="49"/>
      <c r="H72" s="49"/>
      <c r="I72" s="49"/>
      <c r="J72" s="49"/>
      <c r="K72" s="49"/>
      <c r="L72" s="49"/>
      <c r="M72" s="50"/>
    </row>
    <row r="73" spans="2:13" s="13" customFormat="1" ht="20.149999999999999" customHeight="1" x14ac:dyDescent="0.35">
      <c r="B73" s="74"/>
      <c r="C73" s="48"/>
      <c r="D73" s="49" t="s">
        <v>4</v>
      </c>
      <c r="E73" s="128" t="s">
        <v>5</v>
      </c>
      <c r="F73" s="128"/>
      <c r="G73" s="128"/>
      <c r="H73" s="128"/>
      <c r="I73" s="128"/>
      <c r="J73" s="128"/>
      <c r="K73" s="128"/>
      <c r="L73" s="128"/>
      <c r="M73" s="129"/>
    </row>
    <row r="74" spans="2:13" s="13" customFormat="1" ht="29" x14ac:dyDescent="0.35">
      <c r="B74" s="74"/>
      <c r="C74" s="48"/>
      <c r="D74" s="52" t="s">
        <v>134</v>
      </c>
      <c r="E74" s="49"/>
      <c r="F74" s="49"/>
      <c r="G74" s="52"/>
      <c r="H74" s="53"/>
      <c r="I74" s="52"/>
      <c r="J74" s="54"/>
      <c r="K74" s="55" t="s">
        <v>6</v>
      </c>
      <c r="L74" s="54" t="s">
        <v>7</v>
      </c>
      <c r="M74" s="56" t="s">
        <v>8</v>
      </c>
    </row>
    <row r="75" spans="2:13" s="13" customFormat="1" ht="20.149999999999999" customHeight="1" x14ac:dyDescent="0.35">
      <c r="B75" s="74"/>
      <c r="C75" s="48" t="s">
        <v>9</v>
      </c>
      <c r="D75" s="131"/>
      <c r="E75" s="131"/>
      <c r="F75" s="131"/>
      <c r="G75" s="131"/>
      <c r="H75" s="131"/>
      <c r="I75" s="131"/>
      <c r="J75" s="131"/>
      <c r="K75" s="57"/>
      <c r="L75" s="58"/>
      <c r="M75" s="59">
        <f>K75*L75</f>
        <v>0</v>
      </c>
    </row>
    <row r="76" spans="2:13" s="13" customFormat="1" ht="20.149999999999999" customHeight="1" x14ac:dyDescent="0.35">
      <c r="B76" s="74"/>
      <c r="C76" s="48" t="s">
        <v>10</v>
      </c>
      <c r="D76" s="131"/>
      <c r="E76" s="131"/>
      <c r="F76" s="131"/>
      <c r="G76" s="131"/>
      <c r="H76" s="131"/>
      <c r="I76" s="131"/>
      <c r="J76" s="131"/>
      <c r="K76" s="60"/>
      <c r="L76" s="61"/>
      <c r="M76" s="59">
        <f>+K76*L76</f>
        <v>0</v>
      </c>
    </row>
    <row r="77" spans="2:13" s="13" customFormat="1" ht="20.149999999999999" customHeight="1" x14ac:dyDescent="0.35">
      <c r="B77" s="74"/>
      <c r="C77" s="48" t="s">
        <v>11</v>
      </c>
      <c r="D77" s="131"/>
      <c r="E77" s="131"/>
      <c r="F77" s="131"/>
      <c r="G77" s="131"/>
      <c r="H77" s="131"/>
      <c r="I77" s="131"/>
      <c r="J77" s="131"/>
      <c r="K77" s="60"/>
      <c r="L77" s="61"/>
      <c r="M77" s="59">
        <f t="shared" ref="M77:M84" si="4">+K77*L77</f>
        <v>0</v>
      </c>
    </row>
    <row r="78" spans="2:13" s="13" customFormat="1" ht="20.149999999999999" customHeight="1" x14ac:dyDescent="0.35">
      <c r="B78" s="74"/>
      <c r="C78" s="48" t="s">
        <v>12</v>
      </c>
      <c r="D78" s="131"/>
      <c r="E78" s="131"/>
      <c r="F78" s="131"/>
      <c r="G78" s="131"/>
      <c r="H78" s="131"/>
      <c r="I78" s="131"/>
      <c r="J78" s="131"/>
      <c r="K78" s="60"/>
      <c r="L78" s="61"/>
      <c r="M78" s="59">
        <f t="shared" si="4"/>
        <v>0</v>
      </c>
    </row>
    <row r="79" spans="2:13" s="13" customFormat="1" ht="20.149999999999999" customHeight="1" x14ac:dyDescent="0.35">
      <c r="B79" s="74"/>
      <c r="C79" s="48" t="s">
        <v>13</v>
      </c>
      <c r="D79" s="131"/>
      <c r="E79" s="131"/>
      <c r="F79" s="131"/>
      <c r="G79" s="131"/>
      <c r="H79" s="131"/>
      <c r="I79" s="131"/>
      <c r="J79" s="131"/>
      <c r="K79" s="60"/>
      <c r="L79" s="61"/>
      <c r="M79" s="59">
        <f t="shared" si="4"/>
        <v>0</v>
      </c>
    </row>
    <row r="80" spans="2:13" s="13" customFormat="1" ht="20.149999999999999" customHeight="1" x14ac:dyDescent="0.35">
      <c r="B80" s="74"/>
      <c r="C80" s="48" t="s">
        <v>14</v>
      </c>
      <c r="D80" s="131"/>
      <c r="E80" s="131"/>
      <c r="F80" s="131"/>
      <c r="G80" s="131"/>
      <c r="H80" s="131"/>
      <c r="I80" s="131"/>
      <c r="J80" s="131"/>
      <c r="K80" s="60"/>
      <c r="L80" s="61"/>
      <c r="M80" s="59">
        <f t="shared" si="4"/>
        <v>0</v>
      </c>
    </row>
    <row r="81" spans="2:13" s="13" customFormat="1" ht="20.149999999999999" customHeight="1" x14ac:dyDescent="0.35">
      <c r="B81" s="74"/>
      <c r="C81" s="48" t="s">
        <v>15</v>
      </c>
      <c r="D81" s="131"/>
      <c r="E81" s="131"/>
      <c r="F81" s="131"/>
      <c r="G81" s="131"/>
      <c r="H81" s="131"/>
      <c r="I81" s="131"/>
      <c r="J81" s="131"/>
      <c r="K81" s="60"/>
      <c r="L81" s="61"/>
      <c r="M81" s="59">
        <f t="shared" si="4"/>
        <v>0</v>
      </c>
    </row>
    <row r="82" spans="2:13" s="13" customFormat="1" ht="20.149999999999999" customHeight="1" x14ac:dyDescent="0.35">
      <c r="B82" s="74"/>
      <c r="C82" s="48" t="s">
        <v>16</v>
      </c>
      <c r="D82" s="131"/>
      <c r="E82" s="131"/>
      <c r="F82" s="131"/>
      <c r="G82" s="131"/>
      <c r="H82" s="131"/>
      <c r="I82" s="131"/>
      <c r="J82" s="131"/>
      <c r="K82" s="60"/>
      <c r="L82" s="61"/>
      <c r="M82" s="59">
        <f t="shared" si="4"/>
        <v>0</v>
      </c>
    </row>
    <row r="83" spans="2:13" s="13" customFormat="1" ht="20.149999999999999" customHeight="1" x14ac:dyDescent="0.35">
      <c r="B83" s="74"/>
      <c r="C83" s="48" t="s">
        <v>17</v>
      </c>
      <c r="D83" s="131"/>
      <c r="E83" s="131"/>
      <c r="F83" s="131"/>
      <c r="G83" s="131"/>
      <c r="H83" s="131"/>
      <c r="I83" s="131"/>
      <c r="J83" s="131"/>
      <c r="K83" s="60"/>
      <c r="L83" s="61"/>
      <c r="M83" s="59">
        <f t="shared" si="4"/>
        <v>0</v>
      </c>
    </row>
    <row r="84" spans="2:13" s="13" customFormat="1" ht="20.149999999999999" customHeight="1" x14ac:dyDescent="0.35">
      <c r="B84" s="74"/>
      <c r="C84" s="48" t="s">
        <v>18</v>
      </c>
      <c r="D84" s="131"/>
      <c r="E84" s="131"/>
      <c r="F84" s="131"/>
      <c r="G84" s="131"/>
      <c r="H84" s="131"/>
      <c r="I84" s="131"/>
      <c r="J84" s="131"/>
      <c r="K84" s="60"/>
      <c r="L84" s="61"/>
      <c r="M84" s="59">
        <f t="shared" si="4"/>
        <v>0</v>
      </c>
    </row>
    <row r="85" spans="2:13" s="13" customFormat="1" ht="20.149999999999999" customHeight="1" x14ac:dyDescent="0.35">
      <c r="B85" s="74"/>
      <c r="C85" s="48"/>
      <c r="D85" s="130" t="s">
        <v>19</v>
      </c>
      <c r="E85" s="130"/>
      <c r="F85" s="130"/>
      <c r="G85" s="130"/>
      <c r="H85" s="130"/>
      <c r="I85" s="130"/>
      <c r="J85" s="71" t="str">
        <f>IF(M86="10%","Da","Ne")</f>
        <v>Ne</v>
      </c>
      <c r="K85" s="62" t="str">
        <f>IF(M86&gt;="10%","10%","0%")</f>
        <v>0%</v>
      </c>
      <c r="L85" s="62" t="s">
        <v>20</v>
      </c>
      <c r="M85" s="63">
        <f>SUM(M75:M84)</f>
        <v>0</v>
      </c>
    </row>
    <row r="86" spans="2:13" s="13" customFormat="1" ht="20.149999999999999" customHeight="1" x14ac:dyDescent="0.35">
      <c r="B86" s="74"/>
      <c r="C86" s="48"/>
      <c r="D86" s="64"/>
      <c r="E86" s="51"/>
      <c r="F86" s="51"/>
      <c r="G86" s="51"/>
      <c r="H86" s="51"/>
      <c r="I86" s="51"/>
      <c r="J86" s="49"/>
      <c r="K86" s="49"/>
      <c r="L86" s="49"/>
      <c r="M86" s="65" t="str">
        <f>IFERROR(IF((M85/$L$11)&gt;=10%,"10%","0%"),"0%")</f>
        <v>0%</v>
      </c>
    </row>
    <row r="87" spans="2:13" s="13" customFormat="1" ht="20.149999999999999" customHeight="1" x14ac:dyDescent="0.35">
      <c r="B87" s="74"/>
      <c r="C87" s="48" t="s">
        <v>25</v>
      </c>
      <c r="D87" s="85" t="s">
        <v>3</v>
      </c>
      <c r="E87" s="68"/>
      <c r="F87" s="68"/>
      <c r="G87" s="68"/>
      <c r="H87" s="68"/>
      <c r="I87" s="68"/>
      <c r="J87" s="69"/>
      <c r="K87" s="69"/>
      <c r="L87" s="69"/>
      <c r="M87" s="70"/>
    </row>
    <row r="88" spans="2:13" s="13" customFormat="1" ht="20.149999999999999" customHeight="1" x14ac:dyDescent="0.35">
      <c r="B88" s="74"/>
      <c r="C88" s="48"/>
      <c r="D88" s="49" t="s">
        <v>4</v>
      </c>
      <c r="E88" s="128" t="s">
        <v>5</v>
      </c>
      <c r="F88" s="128"/>
      <c r="G88" s="128"/>
      <c r="H88" s="128"/>
      <c r="I88" s="128"/>
      <c r="J88" s="128"/>
      <c r="K88" s="128"/>
      <c r="L88" s="128"/>
      <c r="M88" s="129"/>
    </row>
    <row r="89" spans="2:13" s="13" customFormat="1" ht="29" x14ac:dyDescent="0.35">
      <c r="B89" s="74"/>
      <c r="C89" s="48"/>
      <c r="D89" s="52" t="s">
        <v>134</v>
      </c>
      <c r="E89" s="49"/>
      <c r="F89" s="49"/>
      <c r="G89" s="52"/>
      <c r="H89" s="53"/>
      <c r="I89" s="52"/>
      <c r="J89" s="54"/>
      <c r="K89" s="55" t="s">
        <v>6</v>
      </c>
      <c r="L89" s="54" t="s">
        <v>7</v>
      </c>
      <c r="M89" s="56" t="s">
        <v>8</v>
      </c>
    </row>
    <row r="90" spans="2:13" s="13" customFormat="1" ht="20.149999999999999" customHeight="1" x14ac:dyDescent="0.35">
      <c r="B90" s="74"/>
      <c r="C90" s="48" t="s">
        <v>9</v>
      </c>
      <c r="D90" s="131"/>
      <c r="E90" s="131"/>
      <c r="F90" s="131"/>
      <c r="G90" s="131"/>
      <c r="H90" s="131"/>
      <c r="I90" s="131"/>
      <c r="J90" s="131"/>
      <c r="K90" s="57"/>
      <c r="L90" s="58"/>
      <c r="M90" s="59">
        <f>K90*L90</f>
        <v>0</v>
      </c>
    </row>
    <row r="91" spans="2:13" s="13" customFormat="1" ht="20.149999999999999" customHeight="1" x14ac:dyDescent="0.35">
      <c r="B91" s="74"/>
      <c r="C91" s="48" t="s">
        <v>10</v>
      </c>
      <c r="D91" s="131"/>
      <c r="E91" s="131"/>
      <c r="F91" s="131"/>
      <c r="G91" s="131"/>
      <c r="H91" s="131"/>
      <c r="I91" s="131"/>
      <c r="J91" s="131"/>
      <c r="K91" s="60"/>
      <c r="L91" s="61"/>
      <c r="M91" s="59">
        <f>+K91*L91</f>
        <v>0</v>
      </c>
    </row>
    <row r="92" spans="2:13" s="13" customFormat="1" ht="20.149999999999999" customHeight="1" x14ac:dyDescent="0.35">
      <c r="B92" s="74"/>
      <c r="C92" s="48" t="s">
        <v>11</v>
      </c>
      <c r="D92" s="131"/>
      <c r="E92" s="131"/>
      <c r="F92" s="131"/>
      <c r="G92" s="131"/>
      <c r="H92" s="131"/>
      <c r="I92" s="131"/>
      <c r="J92" s="131"/>
      <c r="K92" s="60"/>
      <c r="L92" s="61"/>
      <c r="M92" s="59">
        <f t="shared" ref="M92:M99" si="5">+K92*L92</f>
        <v>0</v>
      </c>
    </row>
    <row r="93" spans="2:13" s="13" customFormat="1" ht="20.149999999999999" customHeight="1" x14ac:dyDescent="0.35">
      <c r="B93" s="74"/>
      <c r="C93" s="48" t="s">
        <v>12</v>
      </c>
      <c r="D93" s="131"/>
      <c r="E93" s="131"/>
      <c r="F93" s="131"/>
      <c r="G93" s="131"/>
      <c r="H93" s="131"/>
      <c r="I93" s="131"/>
      <c r="J93" s="131"/>
      <c r="K93" s="60"/>
      <c r="L93" s="61"/>
      <c r="M93" s="59">
        <f t="shared" si="5"/>
        <v>0</v>
      </c>
    </row>
    <row r="94" spans="2:13" s="13" customFormat="1" ht="20.149999999999999" customHeight="1" x14ac:dyDescent="0.35">
      <c r="B94" s="74"/>
      <c r="C94" s="48" t="s">
        <v>13</v>
      </c>
      <c r="D94" s="131"/>
      <c r="E94" s="131"/>
      <c r="F94" s="131"/>
      <c r="G94" s="131"/>
      <c r="H94" s="131"/>
      <c r="I94" s="131"/>
      <c r="J94" s="131"/>
      <c r="K94" s="60"/>
      <c r="L94" s="61"/>
      <c r="M94" s="59">
        <f t="shared" si="5"/>
        <v>0</v>
      </c>
    </row>
    <row r="95" spans="2:13" s="13" customFormat="1" ht="20.149999999999999" customHeight="1" x14ac:dyDescent="0.35">
      <c r="B95" s="74"/>
      <c r="C95" s="48" t="s">
        <v>14</v>
      </c>
      <c r="D95" s="131"/>
      <c r="E95" s="131"/>
      <c r="F95" s="131"/>
      <c r="G95" s="131"/>
      <c r="H95" s="131"/>
      <c r="I95" s="131"/>
      <c r="J95" s="131"/>
      <c r="K95" s="60"/>
      <c r="L95" s="61"/>
      <c r="M95" s="59">
        <f t="shared" si="5"/>
        <v>0</v>
      </c>
    </row>
    <row r="96" spans="2:13" s="13" customFormat="1" ht="20.149999999999999" customHeight="1" x14ac:dyDescent="0.35">
      <c r="B96" s="74"/>
      <c r="C96" s="48" t="s">
        <v>15</v>
      </c>
      <c r="D96" s="131"/>
      <c r="E96" s="131"/>
      <c r="F96" s="131"/>
      <c r="G96" s="131"/>
      <c r="H96" s="131"/>
      <c r="I96" s="131"/>
      <c r="J96" s="131"/>
      <c r="K96" s="60"/>
      <c r="L96" s="61"/>
      <c r="M96" s="59">
        <f t="shared" si="5"/>
        <v>0</v>
      </c>
    </row>
    <row r="97" spans="2:13" s="13" customFormat="1" ht="20.149999999999999" customHeight="1" x14ac:dyDescent="0.35">
      <c r="B97" s="74"/>
      <c r="C97" s="48" t="s">
        <v>16</v>
      </c>
      <c r="D97" s="131"/>
      <c r="E97" s="131"/>
      <c r="F97" s="131"/>
      <c r="G97" s="131"/>
      <c r="H97" s="131"/>
      <c r="I97" s="131"/>
      <c r="J97" s="131"/>
      <c r="K97" s="60"/>
      <c r="L97" s="61"/>
      <c r="M97" s="59">
        <f t="shared" si="5"/>
        <v>0</v>
      </c>
    </row>
    <row r="98" spans="2:13" s="13" customFormat="1" ht="20.149999999999999" customHeight="1" x14ac:dyDescent="0.35">
      <c r="B98" s="74"/>
      <c r="C98" s="48" t="s">
        <v>17</v>
      </c>
      <c r="D98" s="131"/>
      <c r="E98" s="131"/>
      <c r="F98" s="131"/>
      <c r="G98" s="131"/>
      <c r="H98" s="131"/>
      <c r="I98" s="131"/>
      <c r="J98" s="131"/>
      <c r="K98" s="60"/>
      <c r="L98" s="61"/>
      <c r="M98" s="59">
        <f t="shared" si="5"/>
        <v>0</v>
      </c>
    </row>
    <row r="99" spans="2:13" s="13" customFormat="1" ht="20.149999999999999" customHeight="1" x14ac:dyDescent="0.35">
      <c r="B99" s="74"/>
      <c r="C99" s="48" t="s">
        <v>18</v>
      </c>
      <c r="D99" s="131"/>
      <c r="E99" s="131"/>
      <c r="F99" s="131"/>
      <c r="G99" s="131"/>
      <c r="H99" s="131"/>
      <c r="I99" s="131"/>
      <c r="J99" s="131"/>
      <c r="K99" s="60"/>
      <c r="L99" s="61"/>
      <c r="M99" s="59">
        <f t="shared" si="5"/>
        <v>0</v>
      </c>
    </row>
    <row r="100" spans="2:13" s="13" customFormat="1" ht="20.149999999999999" customHeight="1" x14ac:dyDescent="0.35">
      <c r="B100" s="74"/>
      <c r="C100" s="48"/>
      <c r="D100" s="130" t="s">
        <v>19</v>
      </c>
      <c r="E100" s="130"/>
      <c r="F100" s="130"/>
      <c r="G100" s="130"/>
      <c r="H100" s="130"/>
      <c r="I100" s="130"/>
      <c r="J100" s="71" t="str">
        <f>IF(M101="10%","Da","Ne")</f>
        <v>Ne</v>
      </c>
      <c r="K100" s="62" t="str">
        <f>IF(M101&gt;="10%","10%","0%")</f>
        <v>0%</v>
      </c>
      <c r="L100" s="62" t="s">
        <v>20</v>
      </c>
      <c r="M100" s="63">
        <f>SUM(M90:M99)</f>
        <v>0</v>
      </c>
    </row>
    <row r="101" spans="2:13" s="13" customFormat="1" ht="20.149999999999999" customHeight="1" x14ac:dyDescent="0.35">
      <c r="B101" s="74"/>
      <c r="C101" s="48"/>
      <c r="D101" s="64"/>
      <c r="E101" s="51"/>
      <c r="F101" s="51"/>
      <c r="G101" s="51"/>
      <c r="H101" s="51"/>
      <c r="I101" s="51"/>
      <c r="J101" s="49"/>
      <c r="K101" s="49"/>
      <c r="L101" s="49"/>
      <c r="M101" s="65" t="str">
        <f>IFERROR(IF((M100/$L$11)&gt;=10%,"10%","0%"),"0%")</f>
        <v>0%</v>
      </c>
    </row>
    <row r="102" spans="2:13" ht="30.75" customHeight="1" x14ac:dyDescent="0.35">
      <c r="B102" s="75"/>
      <c r="C102" s="140" t="s">
        <v>26</v>
      </c>
      <c r="D102" s="140"/>
      <c r="E102" s="140"/>
      <c r="F102" s="140"/>
      <c r="G102" s="140"/>
      <c r="H102" s="140"/>
      <c r="I102" s="140"/>
      <c r="J102" s="140"/>
      <c r="K102" s="140"/>
      <c r="L102" s="140"/>
      <c r="M102" s="141"/>
    </row>
    <row r="103" spans="2:13" ht="21.75" customHeight="1" x14ac:dyDescent="0.35">
      <c r="B103" s="8"/>
      <c r="M103" s="11"/>
    </row>
    <row r="104" spans="2:13" ht="20.149999999999999" customHeight="1" x14ac:dyDescent="0.35">
      <c r="B104" s="9" t="s">
        <v>27</v>
      </c>
      <c r="C104" s="19"/>
      <c r="D104" s="124" t="s">
        <v>28</v>
      </c>
      <c r="E104" s="124"/>
      <c r="F104" s="124"/>
      <c r="G104" s="124"/>
      <c r="H104" s="124"/>
      <c r="I104" s="124"/>
      <c r="J104" s="124"/>
      <c r="K104" s="33"/>
      <c r="L104" s="33"/>
      <c r="M104" s="10"/>
    </row>
    <row r="105" spans="2:13" ht="42" customHeight="1" x14ac:dyDescent="0.35">
      <c r="B105" s="17"/>
      <c r="C105" s="7"/>
      <c r="D105" s="116" t="s">
        <v>158</v>
      </c>
      <c r="E105" s="116"/>
      <c r="F105" s="116"/>
      <c r="G105" s="116"/>
      <c r="H105" s="116"/>
      <c r="I105" s="116"/>
      <c r="J105" s="116"/>
      <c r="K105" s="116"/>
      <c r="L105" s="116"/>
      <c r="M105" s="11"/>
    </row>
    <row r="106" spans="2:13" ht="9" customHeight="1" x14ac:dyDescent="0.35">
      <c r="B106" s="17"/>
      <c r="C106" s="7"/>
      <c r="D106" s="89"/>
      <c r="E106" s="18"/>
      <c r="F106" s="18"/>
      <c r="G106" s="18"/>
      <c r="H106" s="18"/>
      <c r="I106" s="18"/>
      <c r="J106" s="18"/>
      <c r="K106" s="18"/>
      <c r="L106" s="18"/>
      <c r="M106" s="11"/>
    </row>
    <row r="107" spans="2:13" ht="30.75" customHeight="1" x14ac:dyDescent="0.35">
      <c r="B107" s="17"/>
      <c r="C107" s="100" t="s">
        <v>140</v>
      </c>
      <c r="D107" s="99" t="s">
        <v>141</v>
      </c>
      <c r="E107" s="117" t="s">
        <v>142</v>
      </c>
      <c r="F107" s="117"/>
      <c r="G107" s="117"/>
      <c r="H107" s="117"/>
      <c r="I107" s="101" t="s">
        <v>29</v>
      </c>
      <c r="J107" s="121" t="s">
        <v>139</v>
      </c>
      <c r="K107" s="121"/>
      <c r="L107" s="121"/>
      <c r="M107" s="122"/>
    </row>
    <row r="108" spans="2:13" ht="33.75" customHeight="1" x14ac:dyDescent="0.35">
      <c r="B108" s="17"/>
      <c r="C108" s="7" t="s">
        <v>30</v>
      </c>
      <c r="D108" s="35" t="s">
        <v>31</v>
      </c>
      <c r="E108" s="153" t="s">
        <v>143</v>
      </c>
      <c r="F108" s="153"/>
      <c r="G108" s="153"/>
      <c r="H108" s="153"/>
      <c r="I108" s="102" t="str">
        <f>IF(D108="da","2%","0%")</f>
        <v>0%</v>
      </c>
      <c r="J108" s="155"/>
      <c r="K108" s="155"/>
      <c r="L108" s="155"/>
      <c r="M108" s="156"/>
    </row>
    <row r="109" spans="2:13" s="12" customFormat="1" ht="33" customHeight="1" x14ac:dyDescent="0.35">
      <c r="B109" s="38"/>
      <c r="C109" s="7" t="s">
        <v>32</v>
      </c>
      <c r="D109" s="35" t="s">
        <v>31</v>
      </c>
      <c r="E109" s="154" t="s">
        <v>144</v>
      </c>
      <c r="F109" s="154"/>
      <c r="G109" s="154"/>
      <c r="H109" s="154"/>
      <c r="I109" s="103" t="str">
        <f>IF(D109="da","2%","0%")</f>
        <v>0%</v>
      </c>
      <c r="J109" s="147"/>
      <c r="K109" s="147"/>
      <c r="L109" s="147"/>
      <c r="M109" s="148"/>
    </row>
    <row r="110" spans="2:13" ht="30" customHeight="1" x14ac:dyDescent="0.35">
      <c r="B110" s="17"/>
      <c r="C110" s="7" t="s">
        <v>33</v>
      </c>
      <c r="D110" s="35" t="s">
        <v>31</v>
      </c>
      <c r="E110" s="154" t="s">
        <v>145</v>
      </c>
      <c r="F110" s="154"/>
      <c r="G110" s="154"/>
      <c r="H110" s="154"/>
      <c r="I110" s="103" t="str">
        <f t="shared" ref="I110:I131" si="6">IF(D110="da","2%","0%")</f>
        <v>0%</v>
      </c>
      <c r="J110" s="147"/>
      <c r="K110" s="147"/>
      <c r="L110" s="147"/>
      <c r="M110" s="148"/>
    </row>
    <row r="111" spans="2:13" ht="30.75" customHeight="1" x14ac:dyDescent="0.35">
      <c r="B111" s="17"/>
      <c r="C111" s="7" t="s">
        <v>34</v>
      </c>
      <c r="D111" s="35" t="s">
        <v>31</v>
      </c>
      <c r="E111" s="154" t="s">
        <v>146</v>
      </c>
      <c r="F111" s="154"/>
      <c r="G111" s="154"/>
      <c r="H111" s="154"/>
      <c r="I111" s="103" t="str">
        <f t="shared" si="6"/>
        <v>0%</v>
      </c>
      <c r="J111" s="147"/>
      <c r="K111" s="147"/>
      <c r="L111" s="147"/>
      <c r="M111" s="148"/>
    </row>
    <row r="112" spans="2:13" ht="41.25" customHeight="1" x14ac:dyDescent="0.35">
      <c r="B112" s="17"/>
      <c r="C112" s="7" t="s">
        <v>35</v>
      </c>
      <c r="D112" s="35" t="s">
        <v>31</v>
      </c>
      <c r="E112" s="154" t="s">
        <v>147</v>
      </c>
      <c r="F112" s="154"/>
      <c r="G112" s="154"/>
      <c r="H112" s="154"/>
      <c r="I112" s="103" t="str">
        <f t="shared" si="6"/>
        <v>0%</v>
      </c>
      <c r="J112" s="147"/>
      <c r="K112" s="147"/>
      <c r="L112" s="147"/>
      <c r="M112" s="148"/>
    </row>
    <row r="113" spans="2:13" ht="35.15" customHeight="1" x14ac:dyDescent="0.35">
      <c r="B113" s="17"/>
      <c r="C113" s="7" t="s">
        <v>36</v>
      </c>
      <c r="D113" s="35" t="s">
        <v>31</v>
      </c>
      <c r="E113" s="135" t="s">
        <v>148</v>
      </c>
      <c r="F113" s="135"/>
      <c r="G113" s="135"/>
      <c r="H113" s="135"/>
      <c r="I113" s="103" t="str">
        <f t="shared" si="6"/>
        <v>0%</v>
      </c>
      <c r="J113" s="147"/>
      <c r="K113" s="147"/>
      <c r="L113" s="147"/>
      <c r="M113" s="148"/>
    </row>
    <row r="114" spans="2:13" ht="30" customHeight="1" x14ac:dyDescent="0.35">
      <c r="B114" s="17"/>
      <c r="C114" s="7" t="s">
        <v>37</v>
      </c>
      <c r="D114" s="35" t="s">
        <v>31</v>
      </c>
      <c r="E114" s="135" t="s">
        <v>149</v>
      </c>
      <c r="F114" s="135"/>
      <c r="G114" s="135"/>
      <c r="H114" s="135"/>
      <c r="I114" s="103" t="str">
        <f t="shared" si="6"/>
        <v>0%</v>
      </c>
      <c r="J114" s="147"/>
      <c r="K114" s="147"/>
      <c r="L114" s="147"/>
      <c r="M114" s="148"/>
    </row>
    <row r="115" spans="2:13" ht="26.25" customHeight="1" x14ac:dyDescent="0.35">
      <c r="B115" s="17"/>
      <c r="C115" s="7" t="s">
        <v>38</v>
      </c>
      <c r="D115" s="35" t="s">
        <v>31</v>
      </c>
      <c r="E115" s="134" t="s">
        <v>39</v>
      </c>
      <c r="F115" s="134"/>
      <c r="G115" s="134"/>
      <c r="H115" s="134"/>
      <c r="I115" s="103" t="str">
        <f t="shared" si="6"/>
        <v>0%</v>
      </c>
      <c r="J115" s="147"/>
      <c r="K115" s="147"/>
      <c r="L115" s="147"/>
      <c r="M115" s="148"/>
    </row>
    <row r="116" spans="2:13" ht="27" customHeight="1" x14ac:dyDescent="0.35">
      <c r="B116" s="17"/>
      <c r="C116" s="7" t="s">
        <v>40</v>
      </c>
      <c r="D116" s="35" t="s">
        <v>31</v>
      </c>
      <c r="E116" s="134" t="s">
        <v>41</v>
      </c>
      <c r="F116" s="134"/>
      <c r="G116" s="134"/>
      <c r="H116" s="134"/>
      <c r="I116" s="103" t="str">
        <f t="shared" si="6"/>
        <v>0%</v>
      </c>
      <c r="J116" s="147"/>
      <c r="K116" s="147"/>
      <c r="L116" s="147"/>
      <c r="M116" s="148"/>
    </row>
    <row r="117" spans="2:13" ht="27.75" customHeight="1" x14ac:dyDescent="0.35">
      <c r="B117" s="17"/>
      <c r="C117" s="7" t="s">
        <v>42</v>
      </c>
      <c r="D117" s="35" t="s">
        <v>31</v>
      </c>
      <c r="E117" s="134" t="s">
        <v>43</v>
      </c>
      <c r="F117" s="134"/>
      <c r="G117" s="134"/>
      <c r="H117" s="134"/>
      <c r="I117" s="103" t="str">
        <f t="shared" si="6"/>
        <v>0%</v>
      </c>
      <c r="J117" s="147"/>
      <c r="K117" s="147"/>
      <c r="L117" s="147"/>
      <c r="M117" s="148"/>
    </row>
    <row r="118" spans="2:13" ht="30.75" customHeight="1" x14ac:dyDescent="0.35">
      <c r="B118" s="17"/>
      <c r="C118" s="7" t="s">
        <v>44</v>
      </c>
      <c r="D118" s="35" t="s">
        <v>31</v>
      </c>
      <c r="E118" s="134" t="s">
        <v>45</v>
      </c>
      <c r="F118" s="134"/>
      <c r="G118" s="134"/>
      <c r="H118" s="134"/>
      <c r="I118" s="103" t="str">
        <f t="shared" si="6"/>
        <v>0%</v>
      </c>
      <c r="J118" s="147"/>
      <c r="K118" s="147"/>
      <c r="L118" s="147"/>
      <c r="M118" s="148"/>
    </row>
    <row r="119" spans="2:13" ht="35.15" customHeight="1" x14ac:dyDescent="0.35">
      <c r="B119" s="17"/>
      <c r="C119" s="7" t="s">
        <v>46</v>
      </c>
      <c r="D119" s="91" t="s">
        <v>31</v>
      </c>
      <c r="E119" s="139" t="s">
        <v>47</v>
      </c>
      <c r="F119" s="139"/>
      <c r="G119" s="139"/>
      <c r="H119" s="139"/>
      <c r="I119" s="104" t="str">
        <f t="shared" si="6"/>
        <v>0%</v>
      </c>
      <c r="J119" s="149"/>
      <c r="K119" s="149"/>
      <c r="L119" s="149"/>
      <c r="M119" s="150"/>
    </row>
    <row r="120" spans="2:13" ht="29.25" customHeight="1" x14ac:dyDescent="0.35">
      <c r="B120" s="17"/>
      <c r="D120" s="136" t="s">
        <v>150</v>
      </c>
      <c r="E120" s="137"/>
      <c r="F120" s="137"/>
      <c r="G120" s="137"/>
      <c r="H120" s="137"/>
      <c r="I120" s="105"/>
      <c r="J120" s="97"/>
      <c r="K120" s="97"/>
      <c r="L120" s="97"/>
      <c r="M120" s="10"/>
    </row>
    <row r="121" spans="2:13" ht="20.25" customHeight="1" x14ac:dyDescent="0.35">
      <c r="B121" s="17"/>
      <c r="D121" s="118" t="s">
        <v>151</v>
      </c>
      <c r="E121" s="119"/>
      <c r="F121" s="119"/>
      <c r="G121" s="119"/>
      <c r="H121" s="119"/>
      <c r="I121" s="92"/>
      <c r="M121" s="11"/>
    </row>
    <row r="122" spans="2:13" ht="14.25" customHeight="1" x14ac:dyDescent="0.35">
      <c r="B122" s="17"/>
      <c r="D122" s="119"/>
      <c r="E122" s="119"/>
      <c r="F122" s="119"/>
      <c r="G122" s="119"/>
      <c r="H122" s="119"/>
      <c r="I122" s="92"/>
      <c r="M122" s="11"/>
    </row>
    <row r="123" spans="2:13" ht="24" customHeight="1" x14ac:dyDescent="0.35">
      <c r="B123" s="17"/>
      <c r="C123" s="106" t="s">
        <v>140</v>
      </c>
      <c r="D123" s="93" t="s">
        <v>141</v>
      </c>
      <c r="E123" s="120" t="s">
        <v>152</v>
      </c>
      <c r="F123" s="120"/>
      <c r="G123" s="90"/>
      <c r="H123" s="90"/>
      <c r="I123" s="107" t="s">
        <v>29</v>
      </c>
      <c r="J123" s="151" t="s">
        <v>139</v>
      </c>
      <c r="K123" s="151"/>
      <c r="L123" s="151"/>
      <c r="M123" s="152"/>
    </row>
    <row r="124" spans="2:13" ht="20.149999999999999" customHeight="1" x14ac:dyDescent="0.35">
      <c r="B124" s="17"/>
      <c r="C124" s="7" t="s">
        <v>48</v>
      </c>
      <c r="D124" s="35" t="s">
        <v>31</v>
      </c>
      <c r="E124" s="138"/>
      <c r="F124" s="138"/>
      <c r="G124" s="138"/>
      <c r="H124" s="138"/>
      <c r="I124" s="103" t="str">
        <f t="shared" ref="I124:I130" si="7">IF(D124="da","2%","0%")</f>
        <v>0%</v>
      </c>
      <c r="J124" s="132"/>
      <c r="K124" s="132"/>
      <c r="L124" s="132"/>
      <c r="M124" s="133"/>
    </row>
    <row r="125" spans="2:13" ht="20.149999999999999" customHeight="1" x14ac:dyDescent="0.35">
      <c r="B125" s="17"/>
      <c r="C125" s="7" t="s">
        <v>49</v>
      </c>
      <c r="D125" s="35" t="s">
        <v>31</v>
      </c>
      <c r="E125" s="125"/>
      <c r="F125" s="125"/>
      <c r="G125" s="125"/>
      <c r="H125" s="125"/>
      <c r="I125" s="103" t="str">
        <f t="shared" si="7"/>
        <v>0%</v>
      </c>
      <c r="J125" s="94"/>
      <c r="K125" s="94"/>
      <c r="L125" s="94"/>
      <c r="M125" s="98"/>
    </row>
    <row r="126" spans="2:13" ht="20.149999999999999" customHeight="1" x14ac:dyDescent="0.35">
      <c r="B126" s="17"/>
      <c r="C126" s="7" t="s">
        <v>50</v>
      </c>
      <c r="D126" s="35" t="s">
        <v>31</v>
      </c>
      <c r="E126" s="125"/>
      <c r="F126" s="125"/>
      <c r="G126" s="125"/>
      <c r="H126" s="125"/>
      <c r="I126" s="103" t="str">
        <f t="shared" si="7"/>
        <v>0%</v>
      </c>
      <c r="J126" s="95"/>
      <c r="K126" s="95"/>
      <c r="L126" s="95"/>
      <c r="M126" s="96"/>
    </row>
    <row r="127" spans="2:13" ht="20.149999999999999" customHeight="1" x14ac:dyDescent="0.35">
      <c r="B127" s="17"/>
      <c r="C127" s="7" t="s">
        <v>51</v>
      </c>
      <c r="D127" s="35" t="s">
        <v>31</v>
      </c>
      <c r="E127" s="125"/>
      <c r="F127" s="125"/>
      <c r="G127" s="125"/>
      <c r="H127" s="125"/>
      <c r="I127" s="103" t="str">
        <f t="shared" si="7"/>
        <v>0%</v>
      </c>
      <c r="J127" s="95"/>
      <c r="K127" s="95"/>
      <c r="L127" s="95"/>
      <c r="M127" s="96"/>
    </row>
    <row r="128" spans="2:13" ht="20.149999999999999" customHeight="1" x14ac:dyDescent="0.35">
      <c r="B128" s="17"/>
      <c r="C128" s="7" t="s">
        <v>52</v>
      </c>
      <c r="D128" s="35" t="s">
        <v>31</v>
      </c>
      <c r="E128" s="125"/>
      <c r="F128" s="125"/>
      <c r="G128" s="125"/>
      <c r="H128" s="125"/>
      <c r="I128" s="103" t="str">
        <f t="shared" si="7"/>
        <v>0%</v>
      </c>
      <c r="J128" s="95"/>
      <c r="K128" s="95"/>
      <c r="L128" s="95"/>
      <c r="M128" s="96"/>
    </row>
    <row r="129" spans="2:13" ht="20.149999999999999" customHeight="1" x14ac:dyDescent="0.35">
      <c r="B129" s="17"/>
      <c r="C129" s="7" t="s">
        <v>53</v>
      </c>
      <c r="D129" s="35" t="s">
        <v>31</v>
      </c>
      <c r="E129" s="125"/>
      <c r="F129" s="125"/>
      <c r="G129" s="125"/>
      <c r="H129" s="125"/>
      <c r="I129" s="103" t="str">
        <f t="shared" si="7"/>
        <v>0%</v>
      </c>
      <c r="J129" s="95"/>
      <c r="K129" s="95"/>
      <c r="L129" s="95"/>
      <c r="M129" s="96"/>
    </row>
    <row r="130" spans="2:13" ht="20.149999999999999" customHeight="1" x14ac:dyDescent="0.35">
      <c r="B130" s="17"/>
      <c r="C130" s="7" t="s">
        <v>54</v>
      </c>
      <c r="D130" s="35" t="s">
        <v>31</v>
      </c>
      <c r="E130" s="125"/>
      <c r="F130" s="125"/>
      <c r="G130" s="125"/>
      <c r="H130" s="125"/>
      <c r="I130" s="103" t="str">
        <f t="shared" si="7"/>
        <v>0%</v>
      </c>
      <c r="J130" s="95"/>
      <c r="K130" s="95"/>
      <c r="L130" s="95"/>
      <c r="M130" s="96"/>
    </row>
    <row r="131" spans="2:13" ht="20.149999999999999" customHeight="1" x14ac:dyDescent="0.35">
      <c r="B131" s="17"/>
      <c r="C131" s="7" t="s">
        <v>55</v>
      </c>
      <c r="D131" s="35" t="s">
        <v>31</v>
      </c>
      <c r="E131" s="125"/>
      <c r="F131" s="125"/>
      <c r="G131" s="125"/>
      <c r="H131" s="125"/>
      <c r="I131" s="103" t="str">
        <f t="shared" si="6"/>
        <v>0%</v>
      </c>
      <c r="J131" s="95"/>
      <c r="K131" s="95"/>
      <c r="L131" s="95"/>
      <c r="M131" s="96"/>
    </row>
    <row r="132" spans="2:13" ht="16.5" customHeight="1" x14ac:dyDescent="0.35">
      <c r="B132" s="17"/>
      <c r="C132" s="7"/>
      <c r="D132" s="41"/>
      <c r="E132" s="31"/>
      <c r="F132" s="31"/>
      <c r="G132" s="31"/>
      <c r="H132" s="31"/>
      <c r="I132" s="31"/>
      <c r="J132" s="31"/>
      <c r="K132" s="31"/>
      <c r="L132" s="31"/>
      <c r="M132" s="39">
        <f>+I108+I109+I110+I111+I112+I113+I114+I115+I116+I117+I118+I119+I124+I125+I126+I127+I128+I129+I130+I131</f>
        <v>0</v>
      </c>
    </row>
    <row r="133" spans="2:13" ht="14.25" hidden="1" customHeight="1" x14ac:dyDescent="0.35">
      <c r="B133" s="8"/>
      <c r="I133" s="21"/>
      <c r="J133" s="21"/>
      <c r="M133" s="11"/>
    </row>
    <row r="134" spans="2:13" ht="20.149999999999999" customHeight="1" x14ac:dyDescent="0.35">
      <c r="B134" s="9" t="s">
        <v>56</v>
      </c>
      <c r="C134" s="19"/>
      <c r="D134" s="124" t="s">
        <v>57</v>
      </c>
      <c r="E134" s="124"/>
      <c r="F134" s="124"/>
      <c r="G134" s="124"/>
      <c r="H134" s="124"/>
      <c r="I134" s="124"/>
      <c r="J134" s="124"/>
      <c r="K134" s="124"/>
      <c r="L134" s="124"/>
      <c r="M134" s="10"/>
    </row>
    <row r="135" spans="2:13" ht="20.149999999999999" customHeight="1" x14ac:dyDescent="0.35">
      <c r="B135" s="17"/>
      <c r="C135" s="126" t="s">
        <v>31</v>
      </c>
      <c r="D135" s="126"/>
      <c r="E135" s="18"/>
      <c r="F135" s="18"/>
      <c r="G135" s="18"/>
      <c r="H135" s="18"/>
      <c r="I135" s="12"/>
      <c r="J135" s="18"/>
      <c r="K135" s="18"/>
      <c r="L135" s="18"/>
      <c r="M135" s="40">
        <f>IF(C135="da",5%,0%)</f>
        <v>0</v>
      </c>
    </row>
    <row r="136" spans="2:13" ht="13.5" thickBot="1" x14ac:dyDescent="0.4">
      <c r="B136" s="22"/>
      <c r="C136" s="23"/>
      <c r="D136" s="24"/>
      <c r="E136" s="24"/>
      <c r="F136" s="24"/>
      <c r="G136" s="24"/>
      <c r="H136" s="24"/>
      <c r="I136" s="24"/>
      <c r="J136" s="24"/>
      <c r="K136" s="24"/>
      <c r="L136" s="24"/>
      <c r="M136" s="25"/>
    </row>
    <row r="137" spans="2:13" ht="13.5" thickBot="1" x14ac:dyDescent="0.4">
      <c r="B137" s="7"/>
      <c r="C137" s="7"/>
      <c r="D137" s="18"/>
      <c r="E137" s="127"/>
      <c r="F137" s="127"/>
      <c r="G137" s="127"/>
      <c r="H137" s="127"/>
      <c r="I137" s="127"/>
      <c r="J137" s="127"/>
      <c r="K137" s="36"/>
      <c r="L137" s="36"/>
    </row>
    <row r="138" spans="2:13" ht="15.75" customHeight="1" thickBot="1" x14ac:dyDescent="0.4">
      <c r="B138" s="14" t="s">
        <v>20</v>
      </c>
      <c r="C138" s="20"/>
      <c r="D138" s="34" t="str">
        <f>IF(M138&gt;50%,"Kapitalni rabat može iznositi najviše do 50% ukupno isplaćenog iznosa iznosa glavnice kredita","")</f>
        <v/>
      </c>
      <c r="E138" s="15"/>
      <c r="F138" s="15"/>
      <c r="G138" s="15"/>
      <c r="H138" s="15"/>
      <c r="I138" s="15"/>
      <c r="J138" s="15"/>
      <c r="K138" s="15"/>
      <c r="L138" s="15"/>
      <c r="M138" s="16">
        <f>K25+K40+K55+K85+K100+M132+M135+K70</f>
        <v>0</v>
      </c>
    </row>
    <row r="139" spans="2:13" ht="13" x14ac:dyDescent="0.35">
      <c r="B139" s="7"/>
      <c r="C139" s="7"/>
      <c r="D139" s="18"/>
      <c r="E139" s="18"/>
      <c r="F139" s="18"/>
      <c r="G139" s="18"/>
      <c r="H139" s="18"/>
      <c r="I139" s="18"/>
      <c r="J139" s="18"/>
      <c r="K139" s="18"/>
      <c r="L139" s="18"/>
    </row>
    <row r="140" spans="2:13" ht="14.5" x14ac:dyDescent="0.25">
      <c r="B140" s="32">
        <v>2</v>
      </c>
      <c r="C140" s="42" t="s">
        <v>58</v>
      </c>
    </row>
    <row r="141" spans="2:13" ht="14.5" x14ac:dyDescent="0.35">
      <c r="B141" s="4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</row>
    <row r="142" spans="2:13" x14ac:dyDescent="0.35">
      <c r="B142" s="12"/>
      <c r="C142" s="12"/>
    </row>
  </sheetData>
  <sheetProtection algorithmName="SHA-512" hashValue="2oz8lbg/1aQ47Vcdty8RJt28FICLFqVyCdpt6/+tRicEpMe41/zrhXe4M6TiYhsz2XyO24gnjS4SDL3jd0x9EA==" saltValue="X9OMXmYdefMeeVbukRzyug==" spinCount="100000" sheet="1" objects="1" scenarios="1"/>
  <dataConsolidate/>
  <mergeCells count="122">
    <mergeCell ref="D55:I55"/>
    <mergeCell ref="J117:M117"/>
    <mergeCell ref="J118:M118"/>
    <mergeCell ref="J119:M119"/>
    <mergeCell ref="J123:M123"/>
    <mergeCell ref="E108:H108"/>
    <mergeCell ref="E109:H109"/>
    <mergeCell ref="E110:H110"/>
    <mergeCell ref="E111:H111"/>
    <mergeCell ref="E112:H112"/>
    <mergeCell ref="E116:H116"/>
    <mergeCell ref="J108:M108"/>
    <mergeCell ref="J109:M109"/>
    <mergeCell ref="J110:M110"/>
    <mergeCell ref="J111:M111"/>
    <mergeCell ref="J112:M112"/>
    <mergeCell ref="J113:M113"/>
    <mergeCell ref="J114:M114"/>
    <mergeCell ref="J115:M115"/>
    <mergeCell ref="J116:M116"/>
    <mergeCell ref="D78:J78"/>
    <mergeCell ref="D79:J79"/>
    <mergeCell ref="D80:J80"/>
    <mergeCell ref="E58:M58"/>
    <mergeCell ref="D60:J60"/>
    <mergeCell ref="D61:J61"/>
    <mergeCell ref="D62:J62"/>
    <mergeCell ref="D63:J63"/>
    <mergeCell ref="D64:J64"/>
    <mergeCell ref="D65:J65"/>
    <mergeCell ref="D66:J66"/>
    <mergeCell ref="D67:J67"/>
    <mergeCell ref="D68:J68"/>
    <mergeCell ref="D69:J69"/>
    <mergeCell ref="D70:I70"/>
    <mergeCell ref="D39:J39"/>
    <mergeCell ref="D2:M2"/>
    <mergeCell ref="B7:M8"/>
    <mergeCell ref="B9:M9"/>
    <mergeCell ref="C11:J11"/>
    <mergeCell ref="E13:M13"/>
    <mergeCell ref="D23:J23"/>
    <mergeCell ref="D24:J24"/>
    <mergeCell ref="D30:J30"/>
    <mergeCell ref="D31:J31"/>
    <mergeCell ref="D32:J32"/>
    <mergeCell ref="D33:J33"/>
    <mergeCell ref="D34:J34"/>
    <mergeCell ref="D35:J35"/>
    <mergeCell ref="D36:J36"/>
    <mergeCell ref="D15:J15"/>
    <mergeCell ref="D16:J16"/>
    <mergeCell ref="D17:J17"/>
    <mergeCell ref="D18:J18"/>
    <mergeCell ref="D19:J19"/>
    <mergeCell ref="D20:J20"/>
    <mergeCell ref="D21:J21"/>
    <mergeCell ref="D22:J22"/>
    <mergeCell ref="C102:M102"/>
    <mergeCell ref="D104:J104"/>
    <mergeCell ref="D45:J45"/>
    <mergeCell ref="D46:J46"/>
    <mergeCell ref="D47:J47"/>
    <mergeCell ref="D48:J48"/>
    <mergeCell ref="D49:J49"/>
    <mergeCell ref="D50:J50"/>
    <mergeCell ref="D51:J51"/>
    <mergeCell ref="D100:I100"/>
    <mergeCell ref="D85:I85"/>
    <mergeCell ref="D81:J81"/>
    <mergeCell ref="D82:J82"/>
    <mergeCell ref="D83:J83"/>
    <mergeCell ref="D84:J84"/>
    <mergeCell ref="D90:J90"/>
    <mergeCell ref="D91:J91"/>
    <mergeCell ref="E88:M88"/>
    <mergeCell ref="D52:J52"/>
    <mergeCell ref="D53:J53"/>
    <mergeCell ref="D54:J54"/>
    <mergeCell ref="D75:J75"/>
    <mergeCell ref="D76:J76"/>
    <mergeCell ref="D77:J77"/>
    <mergeCell ref="E43:M43"/>
    <mergeCell ref="D40:I40"/>
    <mergeCell ref="D25:I25"/>
    <mergeCell ref="E28:M28"/>
    <mergeCell ref="D37:J37"/>
    <mergeCell ref="D38:J38"/>
    <mergeCell ref="J124:M124"/>
    <mergeCell ref="E73:M73"/>
    <mergeCell ref="D92:J92"/>
    <mergeCell ref="D93:J93"/>
    <mergeCell ref="D94:J94"/>
    <mergeCell ref="D95:J95"/>
    <mergeCell ref="D96:J96"/>
    <mergeCell ref="D97:J97"/>
    <mergeCell ref="D98:J98"/>
    <mergeCell ref="E117:H117"/>
    <mergeCell ref="E118:H118"/>
    <mergeCell ref="E115:H115"/>
    <mergeCell ref="E113:H113"/>
    <mergeCell ref="E114:H114"/>
    <mergeCell ref="D120:H120"/>
    <mergeCell ref="E124:H124"/>
    <mergeCell ref="E119:H119"/>
    <mergeCell ref="D99:J99"/>
    <mergeCell ref="D105:L105"/>
    <mergeCell ref="E107:H107"/>
    <mergeCell ref="D121:H122"/>
    <mergeCell ref="E123:F123"/>
    <mergeCell ref="J107:M107"/>
    <mergeCell ref="C141:M141"/>
    <mergeCell ref="D134:L134"/>
    <mergeCell ref="E125:H125"/>
    <mergeCell ref="C135:D135"/>
    <mergeCell ref="E137:J137"/>
    <mergeCell ref="E130:H130"/>
    <mergeCell ref="E131:H131"/>
    <mergeCell ref="E126:H126"/>
    <mergeCell ref="E127:H127"/>
    <mergeCell ref="E128:H128"/>
    <mergeCell ref="E129:H129"/>
  </mergeCells>
  <conditionalFormatting sqref="C135:D135">
    <cfRule type="cellIs" dxfId="114" priority="44" operator="equal">
      <formula>"(odaberite)"</formula>
    </cfRule>
    <cfRule type="cellIs" dxfId="113" priority="56" operator="equal">
      <formula>"molimo odaberite"</formula>
    </cfRule>
  </conditionalFormatting>
  <conditionalFormatting sqref="D12">
    <cfRule type="cellIs" dxfId="112" priority="18" operator="equal">
      <formula>"(odaberite iz popisa)"</formula>
    </cfRule>
  </conditionalFormatting>
  <conditionalFormatting sqref="D27">
    <cfRule type="cellIs" dxfId="111" priority="17" operator="equal">
      <formula>"(odaberite iz popisa)"</formula>
    </cfRule>
  </conditionalFormatting>
  <conditionalFormatting sqref="D42">
    <cfRule type="cellIs" dxfId="110" priority="16" operator="equal">
      <formula>"(odaberite iz popisa)"</formula>
    </cfRule>
  </conditionalFormatting>
  <conditionalFormatting sqref="D57">
    <cfRule type="cellIs" dxfId="109" priority="3" operator="equal">
      <formula>"(odaberite iz popisa)"</formula>
    </cfRule>
  </conditionalFormatting>
  <conditionalFormatting sqref="D72">
    <cfRule type="cellIs" dxfId="108" priority="15" operator="equal">
      <formula>"(odaberite iz popisa)"</formula>
    </cfRule>
  </conditionalFormatting>
  <conditionalFormatting sqref="D87">
    <cfRule type="cellIs" dxfId="107" priority="1" operator="equal">
      <formula>"(odaberite iz popisa)"</formula>
    </cfRule>
  </conditionalFormatting>
  <conditionalFormatting sqref="D108:D119">
    <cfRule type="cellIs" dxfId="106" priority="46" operator="equal">
      <formula>"(odaberite)"</formula>
    </cfRule>
  </conditionalFormatting>
  <conditionalFormatting sqref="D124:D131">
    <cfRule type="cellIs" dxfId="105" priority="45" operator="equal">
      <formula>"(odaberite)"</formula>
    </cfRule>
  </conditionalFormatting>
  <conditionalFormatting sqref="E137">
    <cfRule type="cellIs" dxfId="104" priority="60" operator="equal">
      <formula>"Kapitalni rabat može iznositi najviše do 50% ukupno isplaćenog iznosa glavnice kredita"</formula>
    </cfRule>
  </conditionalFormatting>
  <conditionalFormatting sqref="E13:M13">
    <cfRule type="cellIs" dxfId="103" priority="24" operator="equal">
      <formula>"(unesite kratki opis I4.0 rješenja)"</formula>
    </cfRule>
  </conditionalFormatting>
  <conditionalFormatting sqref="E28:M28">
    <cfRule type="cellIs" dxfId="102" priority="23" operator="equal">
      <formula>"(unesite kratki opis I4.0 rješenja)"</formula>
    </cfRule>
  </conditionalFormatting>
  <conditionalFormatting sqref="E43:M43">
    <cfRule type="cellIs" dxfId="101" priority="22" operator="equal">
      <formula>"(unesite kratki opis I4.0 rješenja)"</formula>
    </cfRule>
  </conditionalFormatting>
  <conditionalFormatting sqref="E58:M58">
    <cfRule type="cellIs" dxfId="100" priority="4" operator="equal">
      <formula>"(unesite kratki opis I4.0 rješenja)"</formula>
    </cfRule>
  </conditionalFormatting>
  <conditionalFormatting sqref="E73:M73">
    <cfRule type="cellIs" dxfId="99" priority="21" operator="equal">
      <formula>"(unesite kratki opis I4.0 rješenja)"</formula>
    </cfRule>
  </conditionalFormatting>
  <conditionalFormatting sqref="E88:M88">
    <cfRule type="cellIs" dxfId="98" priority="20" operator="equal">
      <formula>"(unesite kratki opis I4.0 rješenja)"</formula>
    </cfRule>
  </conditionalFormatting>
  <conditionalFormatting sqref="K25:L25">
    <cfRule type="cellIs" dxfId="97" priority="36" operator="equal">
      <formula>"(odaberite)"</formula>
    </cfRule>
  </conditionalFormatting>
  <conditionalFormatting sqref="K40:L40">
    <cfRule type="cellIs" dxfId="96" priority="8" operator="equal">
      <formula>"(odaberite)"</formula>
    </cfRule>
  </conditionalFormatting>
  <conditionalFormatting sqref="K55:L55">
    <cfRule type="cellIs" dxfId="95" priority="7" operator="equal">
      <formula>"(odaberite)"</formula>
    </cfRule>
  </conditionalFormatting>
  <conditionalFormatting sqref="K70:L70">
    <cfRule type="cellIs" dxfId="94" priority="2" operator="equal">
      <formula>"(odaberite)"</formula>
    </cfRule>
  </conditionalFormatting>
  <conditionalFormatting sqref="K85:L85">
    <cfRule type="cellIs" dxfId="93" priority="6" operator="equal">
      <formula>"(odaberite)"</formula>
    </cfRule>
  </conditionalFormatting>
  <conditionalFormatting sqref="K100:L100">
    <cfRule type="cellIs" dxfId="92" priority="5" operator="equal">
      <formula>"(odaberite)"</formula>
    </cfRule>
  </conditionalFormatting>
  <conditionalFormatting sqref="M12 M14:M27 M29:M42 M44:M57 M59:M72 M74:M87 M89:M101 I107:I119 I124:I131 M132">
    <cfRule type="cellIs" priority="61" operator="greaterThan">
      <formula>1%</formula>
    </cfRule>
  </conditionalFormatting>
  <conditionalFormatting sqref="M135">
    <cfRule type="cellIs" priority="57" operator="greaterThan">
      <formula>1%</formula>
    </cfRule>
  </conditionalFormatting>
  <dataValidations count="3">
    <dataValidation type="list" allowBlank="1" showInputMessage="1" showErrorMessage="1" sqref="D108:D119 D124:D131" xr:uid="{705D7B86-22F2-4796-AB3C-CC72F38B758A}">
      <formula1>d1a</formula1>
    </dataValidation>
    <dataValidation type="list" allowBlank="1" showInputMessage="1" showErrorMessage="1" sqref="C135:D135" xr:uid="{7C379E7F-BE64-4F04-AB73-064B60FBD15B}">
      <formula1>da1ne</formula1>
    </dataValidation>
    <dataValidation type="list" allowBlank="1" showInputMessage="1" showErrorMessage="1" sqref="D12 D42 D27 D72 D57 D87" xr:uid="{5663C9CC-AEFF-40E3-BBA4-02637D15A6D1}">
      <formula1>popisrj</formula1>
    </dataValidation>
  </dataValidations>
  <hyperlinks>
    <hyperlink ref="C140" r:id="rId1" xr:uid="{5B1F6EDF-D537-413D-ACE8-1D5E1FB0D94F}"/>
    <hyperlink ref="C102:M102" location="'Popis I4.0 rješenja'!Print_Area" display="'Popis I4.0 rješenja'!Print_Area" xr:uid="{689C5E99-1A2C-4469-A6F4-F9FE08D37A62}"/>
  </hyperlinks>
  <pageMargins left="0.25" right="0.25" top="0.75" bottom="0.75" header="0.3" footer="0.3"/>
  <pageSetup paperSize="9" scale="57" fitToHeight="0" orientation="portrait" r:id="rId2"/>
  <headerFooter>
    <oddFooter>&amp;L&amp;P</oddFooter>
  </headerFooter>
  <rowBreaks count="2" manualBreakCount="2">
    <brk id="41" min="1" max="12" man="1"/>
    <brk id="102" min="1" max="12" man="1"/>
  </rowBreaks>
  <ignoredErrors>
    <ignoredError sqref="M15:M24 J25 J40 J55 J85 J100 J70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135A5-89EE-4CC3-BEFA-934079A8B1A6}">
  <sheetPr>
    <tabColor theme="3" tint="0.499984740745262"/>
    <pageSetUpPr fitToPage="1"/>
  </sheetPr>
  <dimension ref="B1:M137"/>
  <sheetViews>
    <sheetView showGridLines="0" topLeftCell="A4" zoomScale="70" zoomScaleNormal="70" workbookViewId="0">
      <selection activeCell="M10" sqref="M10"/>
    </sheetView>
  </sheetViews>
  <sheetFormatPr defaultColWidth="9.1796875" defaultRowHeight="12.5" x14ac:dyDescent="0.35"/>
  <cols>
    <col min="1" max="1" width="3.7265625" style="6" customWidth="1"/>
    <col min="2" max="3" width="5.26953125" style="5" customWidth="1"/>
    <col min="4" max="4" width="13" style="6" customWidth="1"/>
    <col min="5" max="5" width="10.7265625" style="6" customWidth="1"/>
    <col min="6" max="7" width="9.1796875" style="6"/>
    <col min="8" max="8" width="17.54296875" style="6" customWidth="1"/>
    <col min="9" max="9" width="26.26953125" style="6" customWidth="1"/>
    <col min="10" max="11" width="17.453125" style="6" customWidth="1"/>
    <col min="12" max="12" width="20.1796875" style="6" customWidth="1"/>
    <col min="13" max="13" width="20.7265625" style="6" customWidth="1"/>
    <col min="14" max="14" width="9.1796875" style="6"/>
    <col min="15" max="15" width="15.453125" style="6" bestFit="1" customWidth="1"/>
    <col min="16" max="16384" width="9.1796875" style="6"/>
  </cols>
  <sheetData>
    <row r="1" spans="2:13" ht="41.25" customHeight="1" x14ac:dyDescent="0.35">
      <c r="D1" s="142" t="s">
        <v>135</v>
      </c>
      <c r="E1" s="142"/>
      <c r="F1" s="142"/>
      <c r="G1" s="142"/>
      <c r="H1" s="142"/>
      <c r="I1" s="142"/>
      <c r="J1" s="142"/>
      <c r="K1" s="142"/>
      <c r="L1" s="142"/>
      <c r="M1" s="142"/>
    </row>
    <row r="2" spans="2:13" ht="24" customHeight="1" x14ac:dyDescent="0.35">
      <c r="B2" s="143" t="s">
        <v>111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2:13" s="13" customFormat="1" ht="49.5" customHeight="1" x14ac:dyDescent="0.3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2:13" ht="161.25" customHeight="1" x14ac:dyDescent="0.35">
      <c r="B4" s="144" t="s">
        <v>112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2:13" ht="13.5" thickBot="1" x14ac:dyDescent="0.4">
      <c r="B5" s="86"/>
      <c r="C5" s="86"/>
      <c r="D5" s="87"/>
      <c r="E5" s="88"/>
      <c r="F5" s="88"/>
      <c r="G5" s="88"/>
      <c r="H5" s="88"/>
      <c r="I5" s="88"/>
      <c r="J5" s="88"/>
      <c r="K5" s="88"/>
      <c r="L5" s="88"/>
      <c r="M5" s="23"/>
    </row>
    <row r="6" spans="2:13" ht="60" customHeight="1" x14ac:dyDescent="0.3">
      <c r="B6" s="47" t="s">
        <v>0</v>
      </c>
      <c r="C6" s="145" t="s">
        <v>113</v>
      </c>
      <c r="D6" s="146"/>
      <c r="E6" s="146"/>
      <c r="F6" s="146"/>
      <c r="G6" s="146"/>
      <c r="H6" s="146"/>
      <c r="I6" s="146"/>
      <c r="J6" s="146"/>
      <c r="K6" s="72" t="s">
        <v>1</v>
      </c>
      <c r="L6" s="73">
        <v>600000</v>
      </c>
      <c r="M6" s="44"/>
    </row>
    <row r="7" spans="2:13" ht="20.149999999999999" customHeight="1" x14ac:dyDescent="0.35">
      <c r="B7" s="74"/>
      <c r="C7" s="48" t="s">
        <v>2</v>
      </c>
      <c r="D7" s="85" t="s">
        <v>59</v>
      </c>
      <c r="E7" s="49"/>
      <c r="F7" s="49"/>
      <c r="G7" s="49"/>
      <c r="H7" s="49"/>
      <c r="I7" s="49"/>
      <c r="J7" s="49"/>
      <c r="K7" s="49"/>
      <c r="L7" s="49"/>
      <c r="M7" s="50"/>
    </row>
    <row r="8" spans="2:13" ht="20.149999999999999" customHeight="1" x14ac:dyDescent="0.35">
      <c r="B8" s="74"/>
      <c r="C8" s="48"/>
      <c r="D8" s="49" t="s">
        <v>4</v>
      </c>
      <c r="E8" s="128" t="s">
        <v>60</v>
      </c>
      <c r="F8" s="128"/>
      <c r="G8" s="128"/>
      <c r="H8" s="128"/>
      <c r="I8" s="128"/>
      <c r="J8" s="128"/>
      <c r="K8" s="128"/>
      <c r="L8" s="128"/>
      <c r="M8" s="129"/>
    </row>
    <row r="9" spans="2:13" ht="29" x14ac:dyDescent="0.35">
      <c r="B9" s="74"/>
      <c r="C9" s="48"/>
      <c r="D9" s="52" t="s">
        <v>134</v>
      </c>
      <c r="E9" s="49"/>
      <c r="F9" s="49"/>
      <c r="G9" s="52"/>
      <c r="H9" s="53"/>
      <c r="I9" s="52"/>
      <c r="J9" s="54"/>
      <c r="K9" s="55" t="s">
        <v>6</v>
      </c>
      <c r="L9" s="54" t="s">
        <v>7</v>
      </c>
      <c r="M9" s="56" t="s">
        <v>8</v>
      </c>
    </row>
    <row r="10" spans="2:13" ht="22.5" customHeight="1" x14ac:dyDescent="0.35">
      <c r="B10" s="74"/>
      <c r="C10" s="48" t="s">
        <v>9</v>
      </c>
      <c r="D10" s="131" t="s">
        <v>61</v>
      </c>
      <c r="E10" s="131"/>
      <c r="F10" s="131"/>
      <c r="G10" s="131"/>
      <c r="H10" s="131"/>
      <c r="I10" s="131"/>
      <c r="J10" s="131"/>
      <c r="K10" s="57"/>
      <c r="L10" s="76"/>
      <c r="M10" s="59">
        <f>K10*L10</f>
        <v>0</v>
      </c>
    </row>
    <row r="11" spans="2:13" ht="20.149999999999999" customHeight="1" x14ac:dyDescent="0.35">
      <c r="B11" s="74"/>
      <c r="C11" s="48" t="s">
        <v>10</v>
      </c>
      <c r="D11" s="131"/>
      <c r="E11" s="131"/>
      <c r="F11" s="131"/>
      <c r="G11" s="131"/>
      <c r="H11" s="131"/>
      <c r="I11" s="131"/>
      <c r="J11" s="131"/>
      <c r="K11" s="60">
        <v>6</v>
      </c>
      <c r="L11" s="61">
        <v>10000</v>
      </c>
      <c r="M11" s="59">
        <f>+K11*L11</f>
        <v>60000</v>
      </c>
    </row>
    <row r="12" spans="2:13" ht="20.149999999999999" customHeight="1" x14ac:dyDescent="0.35">
      <c r="B12" s="74"/>
      <c r="C12" s="48" t="s">
        <v>11</v>
      </c>
      <c r="D12" s="131"/>
      <c r="E12" s="131"/>
      <c r="F12" s="131"/>
      <c r="G12" s="131"/>
      <c r="H12" s="131"/>
      <c r="I12" s="131"/>
      <c r="J12" s="131"/>
      <c r="K12" s="60"/>
      <c r="L12" s="61"/>
      <c r="M12" s="59">
        <f t="shared" ref="M12:M19" si="0">+K12*L12</f>
        <v>0</v>
      </c>
    </row>
    <row r="13" spans="2:13" ht="20.149999999999999" customHeight="1" x14ac:dyDescent="0.35">
      <c r="B13" s="74"/>
      <c r="C13" s="48" t="s">
        <v>12</v>
      </c>
      <c r="D13" s="131"/>
      <c r="E13" s="131"/>
      <c r="F13" s="131"/>
      <c r="G13" s="131"/>
      <c r="H13" s="131"/>
      <c r="I13" s="131"/>
      <c r="J13" s="131"/>
      <c r="K13" s="60"/>
      <c r="L13" s="61"/>
      <c r="M13" s="59">
        <f t="shared" si="0"/>
        <v>0</v>
      </c>
    </row>
    <row r="14" spans="2:13" ht="20.149999999999999" customHeight="1" x14ac:dyDescent="0.35">
      <c r="B14" s="74"/>
      <c r="C14" s="48" t="s">
        <v>13</v>
      </c>
      <c r="D14" s="131"/>
      <c r="E14" s="131"/>
      <c r="F14" s="131"/>
      <c r="G14" s="131"/>
      <c r="H14" s="131"/>
      <c r="I14" s="131"/>
      <c r="J14" s="131"/>
      <c r="K14" s="60"/>
      <c r="L14" s="61"/>
      <c r="M14" s="59">
        <f t="shared" si="0"/>
        <v>0</v>
      </c>
    </row>
    <row r="15" spans="2:13" ht="20.149999999999999" customHeight="1" x14ac:dyDescent="0.35">
      <c r="B15" s="74"/>
      <c r="C15" s="48" t="s">
        <v>14</v>
      </c>
      <c r="D15" s="131"/>
      <c r="E15" s="131"/>
      <c r="F15" s="131"/>
      <c r="G15" s="131"/>
      <c r="H15" s="131"/>
      <c r="I15" s="131"/>
      <c r="J15" s="131"/>
      <c r="K15" s="60"/>
      <c r="L15" s="61"/>
      <c r="M15" s="59">
        <f t="shared" si="0"/>
        <v>0</v>
      </c>
    </row>
    <row r="16" spans="2:13" ht="20.149999999999999" customHeight="1" x14ac:dyDescent="0.35">
      <c r="B16" s="74"/>
      <c r="C16" s="48" t="s">
        <v>15</v>
      </c>
      <c r="D16" s="131"/>
      <c r="E16" s="131"/>
      <c r="F16" s="131"/>
      <c r="G16" s="131"/>
      <c r="H16" s="131"/>
      <c r="I16" s="131"/>
      <c r="J16" s="131"/>
      <c r="K16" s="60"/>
      <c r="L16" s="61"/>
      <c r="M16" s="59">
        <f t="shared" si="0"/>
        <v>0</v>
      </c>
    </row>
    <row r="17" spans="2:13" ht="20.149999999999999" customHeight="1" x14ac:dyDescent="0.35">
      <c r="B17" s="74"/>
      <c r="C17" s="48" t="s">
        <v>16</v>
      </c>
      <c r="D17" s="131"/>
      <c r="E17" s="131"/>
      <c r="F17" s="131"/>
      <c r="G17" s="131"/>
      <c r="H17" s="131"/>
      <c r="I17" s="131"/>
      <c r="J17" s="131"/>
      <c r="K17" s="60"/>
      <c r="L17" s="61"/>
      <c r="M17" s="59">
        <f t="shared" si="0"/>
        <v>0</v>
      </c>
    </row>
    <row r="18" spans="2:13" ht="20.149999999999999" customHeight="1" x14ac:dyDescent="0.35">
      <c r="B18" s="74"/>
      <c r="C18" s="48" t="s">
        <v>17</v>
      </c>
      <c r="D18" s="131"/>
      <c r="E18" s="131"/>
      <c r="F18" s="131"/>
      <c r="G18" s="131"/>
      <c r="H18" s="131"/>
      <c r="I18" s="131"/>
      <c r="J18" s="131"/>
      <c r="K18" s="60"/>
      <c r="L18" s="61"/>
      <c r="M18" s="59">
        <f t="shared" si="0"/>
        <v>0</v>
      </c>
    </row>
    <row r="19" spans="2:13" ht="20.149999999999999" customHeight="1" x14ac:dyDescent="0.35">
      <c r="B19" s="74"/>
      <c r="C19" s="48" t="s">
        <v>18</v>
      </c>
      <c r="D19" s="131"/>
      <c r="E19" s="131"/>
      <c r="F19" s="131"/>
      <c r="G19" s="131"/>
      <c r="H19" s="131"/>
      <c r="I19" s="131"/>
      <c r="J19" s="131"/>
      <c r="K19" s="60"/>
      <c r="L19" s="61"/>
      <c r="M19" s="59">
        <f t="shared" si="0"/>
        <v>0</v>
      </c>
    </row>
    <row r="20" spans="2:13" ht="20.149999999999999" customHeight="1" x14ac:dyDescent="0.35">
      <c r="B20" s="74"/>
      <c r="C20" s="48"/>
      <c r="D20" s="130" t="s">
        <v>19</v>
      </c>
      <c r="E20" s="130"/>
      <c r="F20" s="130"/>
      <c r="G20" s="130"/>
      <c r="H20" s="130"/>
      <c r="I20" s="130"/>
      <c r="J20" s="71" t="str">
        <f>IF(M21="10%","Da","Ne")</f>
        <v>Da</v>
      </c>
      <c r="K20" s="62" t="str">
        <f>IF(M21&gt;="10%","10%","0%")</f>
        <v>10%</v>
      </c>
      <c r="L20" s="62" t="s">
        <v>20</v>
      </c>
      <c r="M20" s="63">
        <f>SUM(M10:M19)</f>
        <v>60000</v>
      </c>
    </row>
    <row r="21" spans="2:13" ht="20.149999999999999" customHeight="1" x14ac:dyDescent="0.35">
      <c r="B21" s="74"/>
      <c r="C21" s="48"/>
      <c r="D21" s="64"/>
      <c r="E21" s="51"/>
      <c r="F21" s="51"/>
      <c r="G21" s="51"/>
      <c r="H21" s="51"/>
      <c r="I21" s="51"/>
      <c r="J21" s="49"/>
      <c r="K21" s="49"/>
      <c r="L21" s="49"/>
      <c r="M21" s="65" t="str">
        <f>IFERROR(IF((M20/$L$6)&gt;=10%,"10%","0%"),"0%")</f>
        <v>10%</v>
      </c>
    </row>
    <row r="22" spans="2:13" ht="20.149999999999999" customHeight="1" x14ac:dyDescent="0.35">
      <c r="B22" s="74"/>
      <c r="C22" s="48" t="s">
        <v>21</v>
      </c>
      <c r="D22" s="85" t="s">
        <v>59</v>
      </c>
      <c r="E22" s="49"/>
      <c r="F22" s="49"/>
      <c r="G22" s="49"/>
      <c r="H22" s="49"/>
      <c r="I22" s="49"/>
      <c r="J22" s="48"/>
      <c r="K22" s="48"/>
      <c r="L22" s="48"/>
      <c r="M22" s="66"/>
    </row>
    <row r="23" spans="2:13" ht="20.149999999999999" customHeight="1" x14ac:dyDescent="0.35">
      <c r="B23" s="74"/>
      <c r="C23" s="48"/>
      <c r="D23" s="49" t="s">
        <v>4</v>
      </c>
      <c r="E23" s="128" t="s">
        <v>62</v>
      </c>
      <c r="F23" s="128"/>
      <c r="G23" s="128"/>
      <c r="H23" s="128"/>
      <c r="I23" s="128"/>
      <c r="J23" s="128"/>
      <c r="K23" s="128"/>
      <c r="L23" s="128"/>
      <c r="M23" s="129"/>
    </row>
    <row r="24" spans="2:13" ht="29" x14ac:dyDescent="0.35">
      <c r="B24" s="74"/>
      <c r="C24" s="48"/>
      <c r="D24" s="52" t="s">
        <v>134</v>
      </c>
      <c r="E24" s="49"/>
      <c r="F24" s="49"/>
      <c r="G24" s="52"/>
      <c r="H24" s="53"/>
      <c r="I24" s="52"/>
      <c r="J24" s="54"/>
      <c r="K24" s="55" t="s">
        <v>6</v>
      </c>
      <c r="L24" s="54" t="s">
        <v>7</v>
      </c>
      <c r="M24" s="56" t="s">
        <v>8</v>
      </c>
    </row>
    <row r="25" spans="2:13" ht="20.149999999999999" customHeight="1" x14ac:dyDescent="0.35">
      <c r="B25" s="74"/>
      <c r="C25" s="48" t="s">
        <v>9</v>
      </c>
      <c r="D25" s="131" t="s">
        <v>61</v>
      </c>
      <c r="E25" s="131"/>
      <c r="F25" s="131"/>
      <c r="G25" s="131"/>
      <c r="H25" s="131"/>
      <c r="I25" s="131"/>
      <c r="J25" s="131"/>
      <c r="K25" s="57">
        <v>1</v>
      </c>
      <c r="L25" s="58">
        <v>60000</v>
      </c>
      <c r="M25" s="59">
        <f>K25*L25</f>
        <v>60000</v>
      </c>
    </row>
    <row r="26" spans="2:13" ht="20.149999999999999" customHeight="1" x14ac:dyDescent="0.35">
      <c r="B26" s="74"/>
      <c r="C26" s="48" t="s">
        <v>10</v>
      </c>
      <c r="D26" s="131"/>
      <c r="E26" s="131"/>
      <c r="F26" s="131"/>
      <c r="G26" s="131"/>
      <c r="H26" s="131"/>
      <c r="I26" s="131"/>
      <c r="J26" s="131"/>
      <c r="K26" s="60"/>
      <c r="L26" s="61"/>
      <c r="M26" s="59">
        <f>+K26*L26</f>
        <v>0</v>
      </c>
    </row>
    <row r="27" spans="2:13" ht="20.149999999999999" customHeight="1" x14ac:dyDescent="0.35">
      <c r="B27" s="74"/>
      <c r="C27" s="48" t="s">
        <v>11</v>
      </c>
      <c r="D27" s="131"/>
      <c r="E27" s="131"/>
      <c r="F27" s="131"/>
      <c r="G27" s="131"/>
      <c r="H27" s="131"/>
      <c r="I27" s="131"/>
      <c r="J27" s="131"/>
      <c r="K27" s="60"/>
      <c r="L27" s="61"/>
      <c r="M27" s="59">
        <f t="shared" ref="M27:M34" si="1">+K27*L27</f>
        <v>0</v>
      </c>
    </row>
    <row r="28" spans="2:13" ht="20.149999999999999" customHeight="1" x14ac:dyDescent="0.35">
      <c r="B28" s="74"/>
      <c r="C28" s="48" t="s">
        <v>12</v>
      </c>
      <c r="D28" s="131"/>
      <c r="E28" s="131"/>
      <c r="F28" s="131"/>
      <c r="G28" s="131"/>
      <c r="H28" s="131"/>
      <c r="I28" s="131"/>
      <c r="J28" s="131"/>
      <c r="K28" s="60"/>
      <c r="L28" s="61"/>
      <c r="M28" s="59">
        <f t="shared" si="1"/>
        <v>0</v>
      </c>
    </row>
    <row r="29" spans="2:13" ht="20.149999999999999" customHeight="1" x14ac:dyDescent="0.35">
      <c r="B29" s="74"/>
      <c r="C29" s="48" t="s">
        <v>13</v>
      </c>
      <c r="D29" s="131"/>
      <c r="E29" s="131"/>
      <c r="F29" s="131"/>
      <c r="G29" s="131"/>
      <c r="H29" s="131"/>
      <c r="I29" s="131"/>
      <c r="J29" s="131"/>
      <c r="K29" s="60"/>
      <c r="L29" s="61"/>
      <c r="M29" s="59">
        <f t="shared" si="1"/>
        <v>0</v>
      </c>
    </row>
    <row r="30" spans="2:13" ht="20.149999999999999" customHeight="1" x14ac:dyDescent="0.35">
      <c r="B30" s="74"/>
      <c r="C30" s="48" t="s">
        <v>14</v>
      </c>
      <c r="D30" s="131"/>
      <c r="E30" s="131"/>
      <c r="F30" s="131"/>
      <c r="G30" s="131"/>
      <c r="H30" s="131"/>
      <c r="I30" s="131"/>
      <c r="J30" s="131"/>
      <c r="K30" s="60"/>
      <c r="L30" s="61"/>
      <c r="M30" s="59">
        <f t="shared" si="1"/>
        <v>0</v>
      </c>
    </row>
    <row r="31" spans="2:13" ht="20.149999999999999" customHeight="1" x14ac:dyDescent="0.35">
      <c r="B31" s="74"/>
      <c r="C31" s="48" t="s">
        <v>15</v>
      </c>
      <c r="D31" s="131"/>
      <c r="E31" s="131"/>
      <c r="F31" s="131"/>
      <c r="G31" s="131"/>
      <c r="H31" s="131"/>
      <c r="I31" s="131"/>
      <c r="J31" s="131"/>
      <c r="K31" s="60"/>
      <c r="L31" s="61"/>
      <c r="M31" s="59">
        <f t="shared" si="1"/>
        <v>0</v>
      </c>
    </row>
    <row r="32" spans="2:13" ht="20.149999999999999" customHeight="1" x14ac:dyDescent="0.35">
      <c r="B32" s="74"/>
      <c r="C32" s="48" t="s">
        <v>16</v>
      </c>
      <c r="D32" s="131"/>
      <c r="E32" s="131"/>
      <c r="F32" s="131"/>
      <c r="G32" s="131"/>
      <c r="H32" s="131"/>
      <c r="I32" s="131"/>
      <c r="J32" s="131"/>
      <c r="K32" s="60"/>
      <c r="L32" s="61"/>
      <c r="M32" s="59">
        <f t="shared" si="1"/>
        <v>0</v>
      </c>
    </row>
    <row r="33" spans="2:13" s="13" customFormat="1" ht="20.149999999999999" customHeight="1" x14ac:dyDescent="0.35">
      <c r="B33" s="74"/>
      <c r="C33" s="48" t="s">
        <v>17</v>
      </c>
      <c r="D33" s="131"/>
      <c r="E33" s="131"/>
      <c r="F33" s="131"/>
      <c r="G33" s="131"/>
      <c r="H33" s="131"/>
      <c r="I33" s="131"/>
      <c r="J33" s="131"/>
      <c r="K33" s="60"/>
      <c r="L33" s="61"/>
      <c r="M33" s="59">
        <f t="shared" si="1"/>
        <v>0</v>
      </c>
    </row>
    <row r="34" spans="2:13" s="13" customFormat="1" ht="20.149999999999999" customHeight="1" x14ac:dyDescent="0.35">
      <c r="B34" s="74"/>
      <c r="C34" s="48" t="s">
        <v>18</v>
      </c>
      <c r="D34" s="131"/>
      <c r="E34" s="131"/>
      <c r="F34" s="131"/>
      <c r="G34" s="131"/>
      <c r="H34" s="131"/>
      <c r="I34" s="131"/>
      <c r="J34" s="131"/>
      <c r="K34" s="60"/>
      <c r="L34" s="61"/>
      <c r="M34" s="59">
        <f t="shared" si="1"/>
        <v>0</v>
      </c>
    </row>
    <row r="35" spans="2:13" s="13" customFormat="1" ht="20.149999999999999" customHeight="1" x14ac:dyDescent="0.35">
      <c r="B35" s="74"/>
      <c r="C35" s="48"/>
      <c r="D35" s="130" t="s">
        <v>19</v>
      </c>
      <c r="E35" s="130"/>
      <c r="F35" s="130"/>
      <c r="G35" s="130"/>
      <c r="H35" s="130"/>
      <c r="I35" s="130"/>
      <c r="J35" s="71" t="str">
        <f>IF(M36="10%","Da","Ne")</f>
        <v>Da</v>
      </c>
      <c r="K35" s="62" t="str">
        <f>IF(M36&gt;="10%","10%","0%")</f>
        <v>10%</v>
      </c>
      <c r="L35" s="62" t="s">
        <v>20</v>
      </c>
      <c r="M35" s="63">
        <f>SUM(M25:M34)</f>
        <v>60000</v>
      </c>
    </row>
    <row r="36" spans="2:13" s="13" customFormat="1" ht="20.149999999999999" customHeight="1" x14ac:dyDescent="0.35">
      <c r="B36" s="74"/>
      <c r="C36" s="48"/>
      <c r="D36" s="64"/>
      <c r="E36" s="51"/>
      <c r="F36" s="51"/>
      <c r="G36" s="51"/>
      <c r="H36" s="51"/>
      <c r="I36" s="51"/>
      <c r="J36" s="49"/>
      <c r="K36" s="49"/>
      <c r="L36" s="49"/>
      <c r="M36" s="65" t="str">
        <f>IFERROR(IF((M35/$L$6)&gt;=10%,"10%","0%"),"0%")</f>
        <v>10%</v>
      </c>
    </row>
    <row r="37" spans="2:13" s="13" customFormat="1" ht="20.149999999999999" customHeight="1" x14ac:dyDescent="0.35">
      <c r="B37" s="74"/>
      <c r="C37" s="48" t="s">
        <v>22</v>
      </c>
      <c r="D37" s="85" t="s">
        <v>59</v>
      </c>
      <c r="E37" s="49"/>
      <c r="F37" s="49"/>
      <c r="G37" s="49"/>
      <c r="H37" s="49"/>
      <c r="I37" s="49"/>
      <c r="J37" s="49"/>
      <c r="K37" s="49"/>
      <c r="L37" s="49"/>
      <c r="M37" s="67"/>
    </row>
    <row r="38" spans="2:13" s="13" customFormat="1" ht="20.149999999999999" customHeight="1" x14ac:dyDescent="0.35">
      <c r="B38" s="74"/>
      <c r="C38" s="48"/>
      <c r="D38" s="49" t="s">
        <v>4</v>
      </c>
      <c r="E38" s="128" t="s">
        <v>63</v>
      </c>
      <c r="F38" s="128"/>
      <c r="G38" s="128"/>
      <c r="H38" s="128"/>
      <c r="I38" s="128"/>
      <c r="J38" s="128"/>
      <c r="K38" s="128"/>
      <c r="L38" s="128"/>
      <c r="M38" s="129"/>
    </row>
    <row r="39" spans="2:13" s="13" customFormat="1" ht="29" x14ac:dyDescent="0.35">
      <c r="B39" s="74"/>
      <c r="C39" s="48"/>
      <c r="D39" s="52" t="s">
        <v>134</v>
      </c>
      <c r="E39" s="49"/>
      <c r="F39" s="49"/>
      <c r="G39" s="52"/>
      <c r="H39" s="53"/>
      <c r="I39" s="52"/>
      <c r="J39" s="54"/>
      <c r="K39" s="55" t="s">
        <v>6</v>
      </c>
      <c r="L39" s="54" t="s">
        <v>7</v>
      </c>
      <c r="M39" s="56" t="s">
        <v>8</v>
      </c>
    </row>
    <row r="40" spans="2:13" s="13" customFormat="1" ht="20.149999999999999" customHeight="1" x14ac:dyDescent="0.35">
      <c r="B40" s="74"/>
      <c r="C40" s="48" t="s">
        <v>9</v>
      </c>
      <c r="D40" s="131" t="s">
        <v>61</v>
      </c>
      <c r="E40" s="131"/>
      <c r="F40" s="131"/>
      <c r="G40" s="131"/>
      <c r="H40" s="131"/>
      <c r="I40" s="131"/>
      <c r="J40" s="131"/>
      <c r="K40" s="57">
        <v>5</v>
      </c>
      <c r="L40" s="58">
        <v>10000</v>
      </c>
      <c r="M40" s="59">
        <f>K40*L40</f>
        <v>50000</v>
      </c>
    </row>
    <row r="41" spans="2:13" s="13" customFormat="1" ht="20.149999999999999" customHeight="1" x14ac:dyDescent="0.35">
      <c r="B41" s="74"/>
      <c r="C41" s="48" t="s">
        <v>10</v>
      </c>
      <c r="D41" s="131"/>
      <c r="E41" s="131"/>
      <c r="F41" s="131"/>
      <c r="G41" s="131"/>
      <c r="H41" s="131"/>
      <c r="I41" s="131"/>
      <c r="J41" s="131"/>
      <c r="K41" s="60"/>
      <c r="L41" s="61"/>
      <c r="M41" s="59">
        <f>+K41*L41</f>
        <v>0</v>
      </c>
    </row>
    <row r="42" spans="2:13" s="13" customFormat="1" ht="20.149999999999999" customHeight="1" x14ac:dyDescent="0.35">
      <c r="B42" s="74"/>
      <c r="C42" s="48" t="s">
        <v>11</v>
      </c>
      <c r="D42" s="131"/>
      <c r="E42" s="131"/>
      <c r="F42" s="131"/>
      <c r="G42" s="131"/>
      <c r="H42" s="131"/>
      <c r="I42" s="131"/>
      <c r="J42" s="131"/>
      <c r="K42" s="60"/>
      <c r="L42" s="61"/>
      <c r="M42" s="59">
        <f t="shared" ref="M42:M49" si="2">+K42*L42</f>
        <v>0</v>
      </c>
    </row>
    <row r="43" spans="2:13" s="13" customFormat="1" ht="20.149999999999999" customHeight="1" x14ac:dyDescent="0.35">
      <c r="B43" s="74"/>
      <c r="C43" s="48" t="s">
        <v>12</v>
      </c>
      <c r="D43" s="131"/>
      <c r="E43" s="131"/>
      <c r="F43" s="131"/>
      <c r="G43" s="131"/>
      <c r="H43" s="131"/>
      <c r="I43" s="131"/>
      <c r="J43" s="131"/>
      <c r="K43" s="60"/>
      <c r="L43" s="61"/>
      <c r="M43" s="59">
        <f t="shared" si="2"/>
        <v>0</v>
      </c>
    </row>
    <row r="44" spans="2:13" s="13" customFormat="1" ht="20.149999999999999" customHeight="1" x14ac:dyDescent="0.35">
      <c r="B44" s="74"/>
      <c r="C44" s="48" t="s">
        <v>13</v>
      </c>
      <c r="D44" s="131"/>
      <c r="E44" s="131"/>
      <c r="F44" s="131"/>
      <c r="G44" s="131"/>
      <c r="H44" s="131"/>
      <c r="I44" s="131"/>
      <c r="J44" s="131"/>
      <c r="K44" s="60"/>
      <c r="L44" s="61"/>
      <c r="M44" s="59">
        <f t="shared" si="2"/>
        <v>0</v>
      </c>
    </row>
    <row r="45" spans="2:13" s="13" customFormat="1" ht="20.149999999999999" customHeight="1" x14ac:dyDescent="0.35">
      <c r="B45" s="74"/>
      <c r="C45" s="48" t="s">
        <v>14</v>
      </c>
      <c r="D45" s="131"/>
      <c r="E45" s="131"/>
      <c r="F45" s="131"/>
      <c r="G45" s="131"/>
      <c r="H45" s="131"/>
      <c r="I45" s="131"/>
      <c r="J45" s="131"/>
      <c r="K45" s="60"/>
      <c r="L45" s="61"/>
      <c r="M45" s="59">
        <f t="shared" si="2"/>
        <v>0</v>
      </c>
    </row>
    <row r="46" spans="2:13" s="13" customFormat="1" ht="20.149999999999999" customHeight="1" x14ac:dyDescent="0.35">
      <c r="B46" s="74"/>
      <c r="C46" s="48" t="s">
        <v>15</v>
      </c>
      <c r="D46" s="131"/>
      <c r="E46" s="131"/>
      <c r="F46" s="131"/>
      <c r="G46" s="131"/>
      <c r="H46" s="131"/>
      <c r="I46" s="131"/>
      <c r="J46" s="131"/>
      <c r="K46" s="60"/>
      <c r="L46" s="61"/>
      <c r="M46" s="59">
        <f t="shared" si="2"/>
        <v>0</v>
      </c>
    </row>
    <row r="47" spans="2:13" s="13" customFormat="1" ht="20.149999999999999" customHeight="1" x14ac:dyDescent="0.35">
      <c r="B47" s="74"/>
      <c r="C47" s="48" t="s">
        <v>16</v>
      </c>
      <c r="D47" s="131"/>
      <c r="E47" s="131"/>
      <c r="F47" s="131"/>
      <c r="G47" s="131"/>
      <c r="H47" s="131"/>
      <c r="I47" s="131"/>
      <c r="J47" s="131"/>
      <c r="K47" s="60"/>
      <c r="L47" s="61"/>
      <c r="M47" s="59">
        <f t="shared" si="2"/>
        <v>0</v>
      </c>
    </row>
    <row r="48" spans="2:13" s="13" customFormat="1" ht="20.149999999999999" customHeight="1" x14ac:dyDescent="0.35">
      <c r="B48" s="74"/>
      <c r="C48" s="48" t="s">
        <v>17</v>
      </c>
      <c r="D48" s="131"/>
      <c r="E48" s="131"/>
      <c r="F48" s="131"/>
      <c r="G48" s="131"/>
      <c r="H48" s="131"/>
      <c r="I48" s="131"/>
      <c r="J48" s="131"/>
      <c r="K48" s="60"/>
      <c r="L48" s="61"/>
      <c r="M48" s="59">
        <f t="shared" si="2"/>
        <v>0</v>
      </c>
    </row>
    <row r="49" spans="2:13" s="13" customFormat="1" ht="20.149999999999999" customHeight="1" x14ac:dyDescent="0.35">
      <c r="B49" s="74"/>
      <c r="C49" s="48" t="s">
        <v>18</v>
      </c>
      <c r="D49" s="131"/>
      <c r="E49" s="131"/>
      <c r="F49" s="131"/>
      <c r="G49" s="131"/>
      <c r="H49" s="131"/>
      <c r="I49" s="131"/>
      <c r="J49" s="131"/>
      <c r="K49" s="60"/>
      <c r="L49" s="61"/>
      <c r="M49" s="59">
        <f t="shared" si="2"/>
        <v>0</v>
      </c>
    </row>
    <row r="50" spans="2:13" s="13" customFormat="1" ht="20.149999999999999" customHeight="1" x14ac:dyDescent="0.35">
      <c r="B50" s="74"/>
      <c r="C50" s="48"/>
      <c r="D50" s="130" t="s">
        <v>19</v>
      </c>
      <c r="E50" s="130"/>
      <c r="F50" s="130"/>
      <c r="G50" s="130"/>
      <c r="H50" s="130"/>
      <c r="I50" s="130"/>
      <c r="J50" s="71" t="str">
        <f>IF(M51="10%","Da","Ne")</f>
        <v>Ne</v>
      </c>
      <c r="K50" s="62" t="str">
        <f>IF(M51&gt;="10%","10%","0%")</f>
        <v>0%</v>
      </c>
      <c r="L50" s="62" t="s">
        <v>20</v>
      </c>
      <c r="M50" s="63">
        <f>SUM(M40:M49)</f>
        <v>50000</v>
      </c>
    </row>
    <row r="51" spans="2:13" s="13" customFormat="1" ht="20.149999999999999" customHeight="1" x14ac:dyDescent="0.35">
      <c r="B51" s="74"/>
      <c r="C51" s="48"/>
      <c r="D51" s="64"/>
      <c r="E51" s="51"/>
      <c r="F51" s="51"/>
      <c r="G51" s="51"/>
      <c r="H51" s="51"/>
      <c r="I51" s="51"/>
      <c r="J51" s="49"/>
      <c r="K51" s="49"/>
      <c r="L51" s="49"/>
      <c r="M51" s="65" t="str">
        <f>IFERROR(IF((M50/$L$6)&gt;=10%,"10%","0%"),"0%")</f>
        <v>0%</v>
      </c>
    </row>
    <row r="52" spans="2:13" s="13" customFormat="1" ht="20.149999999999999" customHeight="1" x14ac:dyDescent="0.35">
      <c r="B52" s="74"/>
      <c r="C52" s="48" t="s">
        <v>23</v>
      </c>
      <c r="D52" s="85" t="s">
        <v>3</v>
      </c>
      <c r="E52" s="49"/>
      <c r="F52" s="49"/>
      <c r="G52" s="49"/>
      <c r="H52" s="49"/>
      <c r="I52" s="49"/>
      <c r="J52" s="49"/>
      <c r="K52" s="49"/>
      <c r="L52" s="49"/>
      <c r="M52" s="50"/>
    </row>
    <row r="53" spans="2:13" s="13" customFormat="1" ht="20.149999999999999" customHeight="1" x14ac:dyDescent="0.35">
      <c r="B53" s="74"/>
      <c r="C53" s="48"/>
      <c r="D53" s="49" t="s">
        <v>4</v>
      </c>
      <c r="E53" s="128" t="s">
        <v>5</v>
      </c>
      <c r="F53" s="128"/>
      <c r="G53" s="128"/>
      <c r="H53" s="128"/>
      <c r="I53" s="128"/>
      <c r="J53" s="128"/>
      <c r="K53" s="128"/>
      <c r="L53" s="128"/>
      <c r="M53" s="129"/>
    </row>
    <row r="54" spans="2:13" s="13" customFormat="1" ht="24.75" customHeight="1" x14ac:dyDescent="0.35">
      <c r="B54" s="74"/>
      <c r="C54" s="48"/>
      <c r="D54" s="52" t="s">
        <v>134</v>
      </c>
      <c r="E54" s="49"/>
      <c r="F54" s="49"/>
      <c r="G54" s="52"/>
      <c r="H54" s="53"/>
      <c r="I54" s="52"/>
      <c r="J54" s="54"/>
      <c r="K54" s="55" t="s">
        <v>6</v>
      </c>
      <c r="L54" s="54" t="s">
        <v>7</v>
      </c>
      <c r="M54" s="56" t="s">
        <v>8</v>
      </c>
    </row>
    <row r="55" spans="2:13" s="13" customFormat="1" ht="22.5" customHeight="1" x14ac:dyDescent="0.35">
      <c r="B55" s="74"/>
      <c r="C55" s="48" t="s">
        <v>9</v>
      </c>
      <c r="D55" s="131"/>
      <c r="E55" s="131"/>
      <c r="F55" s="131"/>
      <c r="G55" s="131"/>
      <c r="H55" s="131"/>
      <c r="I55" s="131"/>
      <c r="J55" s="131"/>
      <c r="K55" s="57"/>
      <c r="L55" s="58"/>
      <c r="M55" s="59">
        <f>K55*L55</f>
        <v>0</v>
      </c>
    </row>
    <row r="56" spans="2:13" s="13" customFormat="1" ht="20.149999999999999" customHeight="1" x14ac:dyDescent="0.35">
      <c r="B56" s="74"/>
      <c r="C56" s="48" t="s">
        <v>10</v>
      </c>
      <c r="D56" s="131"/>
      <c r="E56" s="131"/>
      <c r="F56" s="131"/>
      <c r="G56" s="131"/>
      <c r="H56" s="131"/>
      <c r="I56" s="131"/>
      <c r="J56" s="131"/>
      <c r="K56" s="60"/>
      <c r="L56" s="61"/>
      <c r="M56" s="59">
        <f>+K56*L56</f>
        <v>0</v>
      </c>
    </row>
    <row r="57" spans="2:13" s="13" customFormat="1" ht="20.149999999999999" customHeight="1" x14ac:dyDescent="0.35">
      <c r="B57" s="74"/>
      <c r="C57" s="48" t="s">
        <v>11</v>
      </c>
      <c r="D57" s="131"/>
      <c r="E57" s="131"/>
      <c r="F57" s="131"/>
      <c r="G57" s="131"/>
      <c r="H57" s="131"/>
      <c r="I57" s="131"/>
      <c r="J57" s="131"/>
      <c r="K57" s="60"/>
      <c r="L57" s="61"/>
      <c r="M57" s="59">
        <f t="shared" ref="M57:M64" si="3">+K57*L57</f>
        <v>0</v>
      </c>
    </row>
    <row r="58" spans="2:13" s="13" customFormat="1" ht="20.149999999999999" customHeight="1" x14ac:dyDescent="0.35">
      <c r="B58" s="74"/>
      <c r="C58" s="48" t="s">
        <v>12</v>
      </c>
      <c r="D58" s="131"/>
      <c r="E58" s="131"/>
      <c r="F58" s="131"/>
      <c r="G58" s="131"/>
      <c r="H58" s="131"/>
      <c r="I58" s="131"/>
      <c r="J58" s="131"/>
      <c r="K58" s="60"/>
      <c r="L58" s="61"/>
      <c r="M58" s="59">
        <f t="shared" si="3"/>
        <v>0</v>
      </c>
    </row>
    <row r="59" spans="2:13" s="13" customFormat="1" ht="20.149999999999999" customHeight="1" x14ac:dyDescent="0.35">
      <c r="B59" s="74"/>
      <c r="C59" s="48" t="s">
        <v>13</v>
      </c>
      <c r="D59" s="131"/>
      <c r="E59" s="131"/>
      <c r="F59" s="131"/>
      <c r="G59" s="131"/>
      <c r="H59" s="131"/>
      <c r="I59" s="131"/>
      <c r="J59" s="131"/>
      <c r="K59" s="60"/>
      <c r="L59" s="61"/>
      <c r="M59" s="59">
        <f t="shared" si="3"/>
        <v>0</v>
      </c>
    </row>
    <row r="60" spans="2:13" s="13" customFormat="1" ht="20.149999999999999" customHeight="1" x14ac:dyDescent="0.35">
      <c r="B60" s="74"/>
      <c r="C60" s="48" t="s">
        <v>14</v>
      </c>
      <c r="D60" s="131"/>
      <c r="E60" s="131"/>
      <c r="F60" s="131"/>
      <c r="G60" s="131"/>
      <c r="H60" s="131"/>
      <c r="I60" s="131"/>
      <c r="J60" s="131"/>
      <c r="K60" s="60"/>
      <c r="L60" s="61"/>
      <c r="M60" s="59">
        <f t="shared" si="3"/>
        <v>0</v>
      </c>
    </row>
    <row r="61" spans="2:13" s="13" customFormat="1" ht="20.149999999999999" customHeight="1" x14ac:dyDescent="0.35">
      <c r="B61" s="74"/>
      <c r="C61" s="48" t="s">
        <v>15</v>
      </c>
      <c r="D61" s="131"/>
      <c r="E61" s="131"/>
      <c r="F61" s="131"/>
      <c r="G61" s="131"/>
      <c r="H61" s="131"/>
      <c r="I61" s="131"/>
      <c r="J61" s="131"/>
      <c r="K61" s="60"/>
      <c r="L61" s="61"/>
      <c r="M61" s="59">
        <f t="shared" si="3"/>
        <v>0</v>
      </c>
    </row>
    <row r="62" spans="2:13" s="13" customFormat="1" ht="20.149999999999999" customHeight="1" x14ac:dyDescent="0.35">
      <c r="B62" s="74"/>
      <c r="C62" s="48" t="s">
        <v>16</v>
      </c>
      <c r="D62" s="131"/>
      <c r="E62" s="131"/>
      <c r="F62" s="131"/>
      <c r="G62" s="131"/>
      <c r="H62" s="131"/>
      <c r="I62" s="131"/>
      <c r="J62" s="131"/>
      <c r="K62" s="60"/>
      <c r="L62" s="61"/>
      <c r="M62" s="59">
        <f t="shared" si="3"/>
        <v>0</v>
      </c>
    </row>
    <row r="63" spans="2:13" s="13" customFormat="1" ht="20.149999999999999" customHeight="1" x14ac:dyDescent="0.35">
      <c r="B63" s="74"/>
      <c r="C63" s="48" t="s">
        <v>17</v>
      </c>
      <c r="D63" s="131"/>
      <c r="E63" s="131"/>
      <c r="F63" s="131"/>
      <c r="G63" s="131"/>
      <c r="H63" s="131"/>
      <c r="I63" s="131"/>
      <c r="J63" s="131"/>
      <c r="K63" s="60"/>
      <c r="L63" s="61"/>
      <c r="M63" s="59">
        <f t="shared" si="3"/>
        <v>0</v>
      </c>
    </row>
    <row r="64" spans="2:13" s="13" customFormat="1" ht="20.149999999999999" customHeight="1" x14ac:dyDescent="0.35">
      <c r="B64" s="74"/>
      <c r="C64" s="48" t="s">
        <v>18</v>
      </c>
      <c r="D64" s="131"/>
      <c r="E64" s="131"/>
      <c r="F64" s="131"/>
      <c r="G64" s="131"/>
      <c r="H64" s="131"/>
      <c r="I64" s="131"/>
      <c r="J64" s="131"/>
      <c r="K64" s="60"/>
      <c r="L64" s="61"/>
      <c r="M64" s="59">
        <f t="shared" si="3"/>
        <v>0</v>
      </c>
    </row>
    <row r="65" spans="2:13" s="13" customFormat="1" ht="20.149999999999999" customHeight="1" x14ac:dyDescent="0.35">
      <c r="B65" s="74"/>
      <c r="C65" s="48"/>
      <c r="D65" s="130" t="s">
        <v>19</v>
      </c>
      <c r="E65" s="130"/>
      <c r="F65" s="130"/>
      <c r="G65" s="130"/>
      <c r="H65" s="130"/>
      <c r="I65" s="130"/>
      <c r="J65" s="71" t="str">
        <f>IF(M66="10%","Da","Ne")</f>
        <v>Ne</v>
      </c>
      <c r="K65" s="62" t="str">
        <f>IF(M66&gt;="10%","10%","0%")</f>
        <v>0%</v>
      </c>
      <c r="L65" s="62" t="s">
        <v>20</v>
      </c>
      <c r="M65" s="63">
        <f>SUM(M55:M64)</f>
        <v>0</v>
      </c>
    </row>
    <row r="66" spans="2:13" s="13" customFormat="1" ht="20.149999999999999" customHeight="1" x14ac:dyDescent="0.35">
      <c r="B66" s="74"/>
      <c r="C66" s="48"/>
      <c r="D66" s="64"/>
      <c r="E66" s="51"/>
      <c r="F66" s="51"/>
      <c r="G66" s="51"/>
      <c r="H66" s="51"/>
      <c r="I66" s="51"/>
      <c r="J66" s="49"/>
      <c r="K66" s="49"/>
      <c r="L66" s="49"/>
      <c r="M66" s="65" t="str">
        <f>IFERROR(IF((M65/$L$6)&gt;=10%,"10%","0%"),"0%")</f>
        <v>0%</v>
      </c>
    </row>
    <row r="67" spans="2:13" s="13" customFormat="1" ht="20.149999999999999" customHeight="1" x14ac:dyDescent="0.35">
      <c r="B67" s="74"/>
      <c r="C67" s="48" t="s">
        <v>24</v>
      </c>
      <c r="D67" s="85" t="s">
        <v>3</v>
      </c>
      <c r="E67" s="49"/>
      <c r="F67" s="49"/>
      <c r="G67" s="49"/>
      <c r="H67" s="49"/>
      <c r="I67" s="49"/>
      <c r="J67" s="49"/>
      <c r="K67" s="49"/>
      <c r="L67" s="49"/>
      <c r="M67" s="50"/>
    </row>
    <row r="68" spans="2:13" s="13" customFormat="1" ht="20.149999999999999" customHeight="1" x14ac:dyDescent="0.35">
      <c r="B68" s="74"/>
      <c r="C68" s="48"/>
      <c r="D68" s="49" t="s">
        <v>4</v>
      </c>
      <c r="E68" s="128" t="s">
        <v>5</v>
      </c>
      <c r="F68" s="128"/>
      <c r="G68" s="128"/>
      <c r="H68" s="128"/>
      <c r="I68" s="128"/>
      <c r="J68" s="128"/>
      <c r="K68" s="128"/>
      <c r="L68" s="128"/>
      <c r="M68" s="129"/>
    </row>
    <row r="69" spans="2:13" s="13" customFormat="1" ht="29" x14ac:dyDescent="0.35">
      <c r="B69" s="74"/>
      <c r="C69" s="48"/>
      <c r="D69" s="52" t="s">
        <v>134</v>
      </c>
      <c r="E69" s="49"/>
      <c r="F69" s="49"/>
      <c r="G69" s="52"/>
      <c r="H69" s="53"/>
      <c r="I69" s="52"/>
      <c r="J69" s="54"/>
      <c r="K69" s="55" t="s">
        <v>6</v>
      </c>
      <c r="L69" s="54" t="s">
        <v>7</v>
      </c>
      <c r="M69" s="56" t="s">
        <v>8</v>
      </c>
    </row>
    <row r="70" spans="2:13" s="13" customFormat="1" ht="20.149999999999999" customHeight="1" x14ac:dyDescent="0.35">
      <c r="B70" s="74"/>
      <c r="C70" s="48" t="s">
        <v>9</v>
      </c>
      <c r="D70" s="131"/>
      <c r="E70" s="131"/>
      <c r="F70" s="131"/>
      <c r="G70" s="131"/>
      <c r="H70" s="131"/>
      <c r="I70" s="131"/>
      <c r="J70" s="131"/>
      <c r="K70" s="57"/>
      <c r="L70" s="58"/>
      <c r="M70" s="59">
        <f>K70*L70</f>
        <v>0</v>
      </c>
    </row>
    <row r="71" spans="2:13" s="13" customFormat="1" ht="20.149999999999999" customHeight="1" x14ac:dyDescent="0.35">
      <c r="B71" s="74"/>
      <c r="C71" s="48" t="s">
        <v>10</v>
      </c>
      <c r="D71" s="131"/>
      <c r="E71" s="131"/>
      <c r="F71" s="131"/>
      <c r="G71" s="131"/>
      <c r="H71" s="131"/>
      <c r="I71" s="131"/>
      <c r="J71" s="131"/>
      <c r="K71" s="60"/>
      <c r="L71" s="61"/>
      <c r="M71" s="59">
        <f>+K71*L71</f>
        <v>0</v>
      </c>
    </row>
    <row r="72" spans="2:13" s="13" customFormat="1" ht="20.149999999999999" customHeight="1" x14ac:dyDescent="0.35">
      <c r="B72" s="74"/>
      <c r="C72" s="48" t="s">
        <v>11</v>
      </c>
      <c r="D72" s="131"/>
      <c r="E72" s="131"/>
      <c r="F72" s="131"/>
      <c r="G72" s="131"/>
      <c r="H72" s="131"/>
      <c r="I72" s="131"/>
      <c r="J72" s="131"/>
      <c r="K72" s="60"/>
      <c r="L72" s="61"/>
      <c r="M72" s="59">
        <f t="shared" ref="M72:M79" si="4">+K72*L72</f>
        <v>0</v>
      </c>
    </row>
    <row r="73" spans="2:13" s="13" customFormat="1" ht="20.149999999999999" customHeight="1" x14ac:dyDescent="0.35">
      <c r="B73" s="74"/>
      <c r="C73" s="48" t="s">
        <v>12</v>
      </c>
      <c r="D73" s="131"/>
      <c r="E73" s="131"/>
      <c r="F73" s="131"/>
      <c r="G73" s="131"/>
      <c r="H73" s="131"/>
      <c r="I73" s="131"/>
      <c r="J73" s="131"/>
      <c r="K73" s="60"/>
      <c r="L73" s="61"/>
      <c r="M73" s="59">
        <f t="shared" si="4"/>
        <v>0</v>
      </c>
    </row>
    <row r="74" spans="2:13" s="13" customFormat="1" ht="20.149999999999999" customHeight="1" x14ac:dyDescent="0.35">
      <c r="B74" s="74"/>
      <c r="C74" s="48" t="s">
        <v>13</v>
      </c>
      <c r="D74" s="131"/>
      <c r="E74" s="131"/>
      <c r="F74" s="131"/>
      <c r="G74" s="131"/>
      <c r="H74" s="131"/>
      <c r="I74" s="131"/>
      <c r="J74" s="131"/>
      <c r="K74" s="60"/>
      <c r="L74" s="61"/>
      <c r="M74" s="59">
        <f t="shared" si="4"/>
        <v>0</v>
      </c>
    </row>
    <row r="75" spans="2:13" s="13" customFormat="1" ht="20.149999999999999" customHeight="1" x14ac:dyDescent="0.35">
      <c r="B75" s="74"/>
      <c r="C75" s="48" t="s">
        <v>14</v>
      </c>
      <c r="D75" s="131"/>
      <c r="E75" s="131"/>
      <c r="F75" s="131"/>
      <c r="G75" s="131"/>
      <c r="H75" s="131"/>
      <c r="I75" s="131"/>
      <c r="J75" s="131"/>
      <c r="K75" s="60"/>
      <c r="L75" s="61"/>
      <c r="M75" s="59">
        <f t="shared" si="4"/>
        <v>0</v>
      </c>
    </row>
    <row r="76" spans="2:13" s="13" customFormat="1" ht="20.149999999999999" customHeight="1" x14ac:dyDescent="0.35">
      <c r="B76" s="74"/>
      <c r="C76" s="48" t="s">
        <v>15</v>
      </c>
      <c r="D76" s="131"/>
      <c r="E76" s="131"/>
      <c r="F76" s="131"/>
      <c r="G76" s="131"/>
      <c r="H76" s="131"/>
      <c r="I76" s="131"/>
      <c r="J76" s="131"/>
      <c r="K76" s="60"/>
      <c r="L76" s="61"/>
      <c r="M76" s="59">
        <f t="shared" si="4"/>
        <v>0</v>
      </c>
    </row>
    <row r="77" spans="2:13" s="13" customFormat="1" ht="20.149999999999999" customHeight="1" x14ac:dyDescent="0.35">
      <c r="B77" s="74"/>
      <c r="C77" s="48" t="s">
        <v>16</v>
      </c>
      <c r="D77" s="131"/>
      <c r="E77" s="131"/>
      <c r="F77" s="131"/>
      <c r="G77" s="131"/>
      <c r="H77" s="131"/>
      <c r="I77" s="131"/>
      <c r="J77" s="131"/>
      <c r="K77" s="60"/>
      <c r="L77" s="61"/>
      <c r="M77" s="59">
        <f t="shared" si="4"/>
        <v>0</v>
      </c>
    </row>
    <row r="78" spans="2:13" s="13" customFormat="1" ht="20.149999999999999" customHeight="1" x14ac:dyDescent="0.35">
      <c r="B78" s="74"/>
      <c r="C78" s="48" t="s">
        <v>17</v>
      </c>
      <c r="D78" s="131"/>
      <c r="E78" s="131"/>
      <c r="F78" s="131"/>
      <c r="G78" s="131"/>
      <c r="H78" s="131"/>
      <c r="I78" s="131"/>
      <c r="J78" s="131"/>
      <c r="K78" s="60"/>
      <c r="L78" s="61"/>
      <c r="M78" s="59">
        <f t="shared" si="4"/>
        <v>0</v>
      </c>
    </row>
    <row r="79" spans="2:13" s="13" customFormat="1" ht="20.149999999999999" customHeight="1" x14ac:dyDescent="0.35">
      <c r="B79" s="74"/>
      <c r="C79" s="48" t="s">
        <v>18</v>
      </c>
      <c r="D79" s="131"/>
      <c r="E79" s="131"/>
      <c r="F79" s="131"/>
      <c r="G79" s="131"/>
      <c r="H79" s="131"/>
      <c r="I79" s="131"/>
      <c r="J79" s="131"/>
      <c r="K79" s="60"/>
      <c r="L79" s="61"/>
      <c r="M79" s="59">
        <f t="shared" si="4"/>
        <v>0</v>
      </c>
    </row>
    <row r="80" spans="2:13" s="13" customFormat="1" ht="20.149999999999999" customHeight="1" x14ac:dyDescent="0.35">
      <c r="B80" s="74"/>
      <c r="C80" s="48"/>
      <c r="D80" s="130" t="s">
        <v>19</v>
      </c>
      <c r="E80" s="130"/>
      <c r="F80" s="130"/>
      <c r="G80" s="130"/>
      <c r="H80" s="130"/>
      <c r="I80" s="130"/>
      <c r="J80" s="71" t="str">
        <f>IF(M81="10%","Da","Ne")</f>
        <v>Ne</v>
      </c>
      <c r="K80" s="62" t="str">
        <f>IF(M81&gt;="10%","10%","0%")</f>
        <v>0%</v>
      </c>
      <c r="L80" s="62" t="s">
        <v>20</v>
      </c>
      <c r="M80" s="63">
        <f>SUM(M70:M79)</f>
        <v>0</v>
      </c>
    </row>
    <row r="81" spans="2:13" s="13" customFormat="1" ht="20.149999999999999" customHeight="1" x14ac:dyDescent="0.35">
      <c r="B81" s="74"/>
      <c r="C81" s="48"/>
      <c r="D81" s="64"/>
      <c r="E81" s="51"/>
      <c r="F81" s="51"/>
      <c r="G81" s="51"/>
      <c r="H81" s="51"/>
      <c r="I81" s="51"/>
      <c r="J81" s="49"/>
      <c r="K81" s="49"/>
      <c r="L81" s="49"/>
      <c r="M81" s="65" t="str">
        <f>IFERROR(IF((M80/$L$6)&gt;=10%,"10%","0%"),"0%")</f>
        <v>0%</v>
      </c>
    </row>
    <row r="82" spans="2:13" s="13" customFormat="1" ht="20.149999999999999" customHeight="1" x14ac:dyDescent="0.35">
      <c r="B82" s="74"/>
      <c r="C82" s="48" t="s">
        <v>25</v>
      </c>
      <c r="D82" s="85" t="s">
        <v>3</v>
      </c>
      <c r="E82" s="68"/>
      <c r="F82" s="68"/>
      <c r="G82" s="68"/>
      <c r="H82" s="68"/>
      <c r="I82" s="68"/>
      <c r="J82" s="69"/>
      <c r="K82" s="69"/>
      <c r="L82" s="69"/>
      <c r="M82" s="70"/>
    </row>
    <row r="83" spans="2:13" s="13" customFormat="1" ht="20.149999999999999" customHeight="1" x14ac:dyDescent="0.35">
      <c r="B83" s="74"/>
      <c r="C83" s="48"/>
      <c r="D83" s="49" t="s">
        <v>4</v>
      </c>
      <c r="E83" s="128" t="s">
        <v>5</v>
      </c>
      <c r="F83" s="128"/>
      <c r="G83" s="128"/>
      <c r="H83" s="128"/>
      <c r="I83" s="128"/>
      <c r="J83" s="128"/>
      <c r="K83" s="128"/>
      <c r="L83" s="128"/>
      <c r="M83" s="129"/>
    </row>
    <row r="84" spans="2:13" s="13" customFormat="1" ht="29" x14ac:dyDescent="0.35">
      <c r="B84" s="74"/>
      <c r="C84" s="48"/>
      <c r="D84" s="52" t="s">
        <v>134</v>
      </c>
      <c r="E84" s="49"/>
      <c r="F84" s="49"/>
      <c r="G84" s="52"/>
      <c r="H84" s="53"/>
      <c r="I84" s="52"/>
      <c r="J84" s="54"/>
      <c r="K84" s="55" t="s">
        <v>6</v>
      </c>
      <c r="L84" s="54" t="s">
        <v>7</v>
      </c>
      <c r="M84" s="56" t="s">
        <v>8</v>
      </c>
    </row>
    <row r="85" spans="2:13" s="13" customFormat="1" ht="20.149999999999999" customHeight="1" x14ac:dyDescent="0.35">
      <c r="B85" s="74"/>
      <c r="C85" s="48" t="s">
        <v>9</v>
      </c>
      <c r="D85" s="131"/>
      <c r="E85" s="131"/>
      <c r="F85" s="131"/>
      <c r="G85" s="131"/>
      <c r="H85" s="131"/>
      <c r="I85" s="131"/>
      <c r="J85" s="131"/>
      <c r="K85" s="57"/>
      <c r="L85" s="58"/>
      <c r="M85" s="59">
        <f>K85*L85</f>
        <v>0</v>
      </c>
    </row>
    <row r="86" spans="2:13" s="13" customFormat="1" ht="20.149999999999999" customHeight="1" x14ac:dyDescent="0.35">
      <c r="B86" s="74"/>
      <c r="C86" s="48" t="s">
        <v>10</v>
      </c>
      <c r="D86" s="131"/>
      <c r="E86" s="131"/>
      <c r="F86" s="131"/>
      <c r="G86" s="131"/>
      <c r="H86" s="131"/>
      <c r="I86" s="131"/>
      <c r="J86" s="131"/>
      <c r="K86" s="60"/>
      <c r="L86" s="61"/>
      <c r="M86" s="59">
        <f>+K86*L86</f>
        <v>0</v>
      </c>
    </row>
    <row r="87" spans="2:13" s="13" customFormat="1" ht="20.149999999999999" customHeight="1" x14ac:dyDescent="0.35">
      <c r="B87" s="74"/>
      <c r="C87" s="48" t="s">
        <v>11</v>
      </c>
      <c r="D87" s="131"/>
      <c r="E87" s="131"/>
      <c r="F87" s="131"/>
      <c r="G87" s="131"/>
      <c r="H87" s="131"/>
      <c r="I87" s="131"/>
      <c r="J87" s="131"/>
      <c r="K87" s="60"/>
      <c r="L87" s="61"/>
      <c r="M87" s="59">
        <f t="shared" ref="M87:M94" si="5">+K87*L87</f>
        <v>0</v>
      </c>
    </row>
    <row r="88" spans="2:13" s="13" customFormat="1" ht="20.149999999999999" customHeight="1" x14ac:dyDescent="0.35">
      <c r="B88" s="74"/>
      <c r="C88" s="48" t="s">
        <v>12</v>
      </c>
      <c r="D88" s="131"/>
      <c r="E88" s="131"/>
      <c r="F88" s="131"/>
      <c r="G88" s="131"/>
      <c r="H88" s="131"/>
      <c r="I88" s="131"/>
      <c r="J88" s="131"/>
      <c r="K88" s="60"/>
      <c r="L88" s="61"/>
      <c r="M88" s="59">
        <f t="shared" si="5"/>
        <v>0</v>
      </c>
    </row>
    <row r="89" spans="2:13" s="13" customFormat="1" ht="20.149999999999999" customHeight="1" x14ac:dyDescent="0.35">
      <c r="B89" s="74"/>
      <c r="C89" s="48" t="s">
        <v>13</v>
      </c>
      <c r="D89" s="131"/>
      <c r="E89" s="131"/>
      <c r="F89" s="131"/>
      <c r="G89" s="131"/>
      <c r="H89" s="131"/>
      <c r="I89" s="131"/>
      <c r="J89" s="131"/>
      <c r="K89" s="60"/>
      <c r="L89" s="61"/>
      <c r="M89" s="59">
        <f t="shared" si="5"/>
        <v>0</v>
      </c>
    </row>
    <row r="90" spans="2:13" s="13" customFormat="1" ht="20.149999999999999" customHeight="1" x14ac:dyDescent="0.35">
      <c r="B90" s="74"/>
      <c r="C90" s="48" t="s">
        <v>14</v>
      </c>
      <c r="D90" s="131"/>
      <c r="E90" s="131"/>
      <c r="F90" s="131"/>
      <c r="G90" s="131"/>
      <c r="H90" s="131"/>
      <c r="I90" s="131"/>
      <c r="J90" s="131"/>
      <c r="K90" s="60"/>
      <c r="L90" s="61"/>
      <c r="M90" s="59">
        <f t="shared" si="5"/>
        <v>0</v>
      </c>
    </row>
    <row r="91" spans="2:13" s="13" customFormat="1" ht="20.149999999999999" customHeight="1" x14ac:dyDescent="0.35">
      <c r="B91" s="74"/>
      <c r="C91" s="48" t="s">
        <v>15</v>
      </c>
      <c r="D91" s="131"/>
      <c r="E91" s="131"/>
      <c r="F91" s="131"/>
      <c r="G91" s="131"/>
      <c r="H91" s="131"/>
      <c r="I91" s="131"/>
      <c r="J91" s="131"/>
      <c r="K91" s="60"/>
      <c r="L91" s="61"/>
      <c r="M91" s="59">
        <f t="shared" si="5"/>
        <v>0</v>
      </c>
    </row>
    <row r="92" spans="2:13" s="13" customFormat="1" ht="20.149999999999999" customHeight="1" x14ac:dyDescent="0.35">
      <c r="B92" s="74"/>
      <c r="C92" s="48" t="s">
        <v>16</v>
      </c>
      <c r="D92" s="131"/>
      <c r="E92" s="131"/>
      <c r="F92" s="131"/>
      <c r="G92" s="131"/>
      <c r="H92" s="131"/>
      <c r="I92" s="131"/>
      <c r="J92" s="131"/>
      <c r="K92" s="60"/>
      <c r="L92" s="61"/>
      <c r="M92" s="59">
        <f t="shared" si="5"/>
        <v>0</v>
      </c>
    </row>
    <row r="93" spans="2:13" s="13" customFormat="1" ht="20.149999999999999" customHeight="1" x14ac:dyDescent="0.35">
      <c r="B93" s="74"/>
      <c r="C93" s="48" t="s">
        <v>17</v>
      </c>
      <c r="D93" s="131"/>
      <c r="E93" s="131"/>
      <c r="F93" s="131"/>
      <c r="G93" s="131"/>
      <c r="H93" s="131"/>
      <c r="I93" s="131"/>
      <c r="J93" s="131"/>
      <c r="K93" s="60"/>
      <c r="L93" s="61"/>
      <c r="M93" s="59">
        <f t="shared" si="5"/>
        <v>0</v>
      </c>
    </row>
    <row r="94" spans="2:13" s="13" customFormat="1" ht="20.149999999999999" customHeight="1" x14ac:dyDescent="0.35">
      <c r="B94" s="74"/>
      <c r="C94" s="48" t="s">
        <v>18</v>
      </c>
      <c r="D94" s="131"/>
      <c r="E94" s="131"/>
      <c r="F94" s="131"/>
      <c r="G94" s="131"/>
      <c r="H94" s="131"/>
      <c r="I94" s="131"/>
      <c r="J94" s="131"/>
      <c r="K94" s="60"/>
      <c r="L94" s="61"/>
      <c r="M94" s="59">
        <f t="shared" si="5"/>
        <v>0</v>
      </c>
    </row>
    <row r="95" spans="2:13" s="13" customFormat="1" ht="20.149999999999999" customHeight="1" x14ac:dyDescent="0.35">
      <c r="B95" s="74"/>
      <c r="C95" s="48"/>
      <c r="D95" s="130" t="s">
        <v>19</v>
      </c>
      <c r="E95" s="130"/>
      <c r="F95" s="130"/>
      <c r="G95" s="130"/>
      <c r="H95" s="130"/>
      <c r="I95" s="130"/>
      <c r="J95" s="71" t="str">
        <f>IF(M96="10%","Da","Ne")</f>
        <v>Ne</v>
      </c>
      <c r="K95" s="62" t="str">
        <f>IF(M96&gt;="10%","10%","0%")</f>
        <v>0%</v>
      </c>
      <c r="L95" s="62" t="s">
        <v>20</v>
      </c>
      <c r="M95" s="63">
        <f>SUM(M85:M94)</f>
        <v>0</v>
      </c>
    </row>
    <row r="96" spans="2:13" s="13" customFormat="1" ht="20.149999999999999" customHeight="1" x14ac:dyDescent="0.35">
      <c r="B96" s="74"/>
      <c r="C96" s="48"/>
      <c r="D96" s="64"/>
      <c r="E96" s="51"/>
      <c r="F96" s="51"/>
      <c r="G96" s="51"/>
      <c r="H96" s="51"/>
      <c r="I96" s="51"/>
      <c r="J96" s="49"/>
      <c r="K96" s="49"/>
      <c r="L96" s="49"/>
      <c r="M96" s="65" t="str">
        <f>IFERROR(IF((M95/$L$6)&gt;=10%,"10%","0%"),"0%")</f>
        <v>0%</v>
      </c>
    </row>
    <row r="97" spans="2:13" ht="30.75" customHeight="1" x14ac:dyDescent="0.35">
      <c r="B97" s="75"/>
      <c r="C97" s="140" t="s">
        <v>26</v>
      </c>
      <c r="D97" s="140"/>
      <c r="E97" s="140"/>
      <c r="F97" s="140"/>
      <c r="G97" s="140"/>
      <c r="H97" s="140"/>
      <c r="I97" s="140"/>
      <c r="J97" s="140"/>
      <c r="K97" s="140"/>
      <c r="L97" s="140"/>
      <c r="M97" s="141"/>
    </row>
    <row r="98" spans="2:13" ht="21.75" customHeight="1" x14ac:dyDescent="0.35">
      <c r="B98" s="8"/>
      <c r="M98" s="11"/>
    </row>
    <row r="99" spans="2:13" ht="20.149999999999999" customHeight="1" x14ac:dyDescent="0.35">
      <c r="B99" s="9" t="s">
        <v>27</v>
      </c>
      <c r="C99" s="19"/>
      <c r="D99" s="124" t="s">
        <v>28</v>
      </c>
      <c r="E99" s="124"/>
      <c r="F99" s="124"/>
      <c r="G99" s="124"/>
      <c r="H99" s="124"/>
      <c r="I99" s="124"/>
      <c r="J99" s="124"/>
      <c r="K99" s="33"/>
      <c r="L99" s="33"/>
      <c r="M99" s="10"/>
    </row>
    <row r="100" spans="2:13" ht="42" customHeight="1" x14ac:dyDescent="0.35">
      <c r="B100" s="17"/>
      <c r="C100" s="7"/>
      <c r="D100" s="116" t="s">
        <v>158</v>
      </c>
      <c r="E100" s="116"/>
      <c r="F100" s="116"/>
      <c r="G100" s="116"/>
      <c r="H100" s="116"/>
      <c r="I100" s="116"/>
      <c r="J100" s="116"/>
      <c r="K100" s="116"/>
      <c r="L100" s="116"/>
      <c r="M100" s="11"/>
    </row>
    <row r="101" spans="2:13" ht="9" customHeight="1" x14ac:dyDescent="0.35">
      <c r="B101" s="17"/>
      <c r="C101" s="7"/>
      <c r="D101" s="89"/>
      <c r="E101" s="18"/>
      <c r="F101" s="18"/>
      <c r="G101" s="18"/>
      <c r="H101" s="18"/>
      <c r="I101" s="18"/>
      <c r="J101" s="18"/>
      <c r="K101" s="18"/>
      <c r="L101" s="18"/>
      <c r="M101" s="11"/>
    </row>
    <row r="102" spans="2:13" ht="30.75" customHeight="1" x14ac:dyDescent="0.35">
      <c r="B102" s="17"/>
      <c r="C102" s="100" t="s">
        <v>140</v>
      </c>
      <c r="D102" s="99" t="s">
        <v>141</v>
      </c>
      <c r="E102" s="117" t="s">
        <v>142</v>
      </c>
      <c r="F102" s="117"/>
      <c r="G102" s="117"/>
      <c r="H102" s="117"/>
      <c r="I102" s="101" t="s">
        <v>29</v>
      </c>
      <c r="J102" s="121" t="s">
        <v>139</v>
      </c>
      <c r="K102" s="121"/>
      <c r="L102" s="121"/>
      <c r="M102" s="122"/>
    </row>
    <row r="103" spans="2:13" ht="33.75" customHeight="1" x14ac:dyDescent="0.35">
      <c r="B103" s="17"/>
      <c r="C103" s="7" t="s">
        <v>30</v>
      </c>
      <c r="D103" s="35" t="s">
        <v>31</v>
      </c>
      <c r="E103" s="153" t="s">
        <v>143</v>
      </c>
      <c r="F103" s="153"/>
      <c r="G103" s="153"/>
      <c r="H103" s="153"/>
      <c r="I103" s="102" t="str">
        <f>IF(D103="da","2%","0%")</f>
        <v>0%</v>
      </c>
      <c r="J103" s="155"/>
      <c r="K103" s="155"/>
      <c r="L103" s="155"/>
      <c r="M103" s="156"/>
    </row>
    <row r="104" spans="2:13" s="12" customFormat="1" ht="33" customHeight="1" x14ac:dyDescent="0.35">
      <c r="B104" s="38"/>
      <c r="C104" s="7" t="s">
        <v>32</v>
      </c>
      <c r="D104" s="35" t="s">
        <v>31</v>
      </c>
      <c r="E104" s="154" t="s">
        <v>144</v>
      </c>
      <c r="F104" s="154"/>
      <c r="G104" s="154"/>
      <c r="H104" s="154"/>
      <c r="I104" s="103" t="str">
        <f>IF(D104="da","2%","0%")</f>
        <v>0%</v>
      </c>
      <c r="J104" s="147"/>
      <c r="K104" s="147"/>
      <c r="L104" s="147"/>
      <c r="M104" s="148"/>
    </row>
    <row r="105" spans="2:13" ht="30" customHeight="1" x14ac:dyDescent="0.35">
      <c r="B105" s="17"/>
      <c r="C105" s="7" t="s">
        <v>33</v>
      </c>
      <c r="D105" s="35" t="s">
        <v>31</v>
      </c>
      <c r="E105" s="154" t="s">
        <v>145</v>
      </c>
      <c r="F105" s="154"/>
      <c r="G105" s="154"/>
      <c r="H105" s="154"/>
      <c r="I105" s="103" t="str">
        <f t="shared" ref="I105:I126" si="6">IF(D105="da","2%","0%")</f>
        <v>0%</v>
      </c>
      <c r="J105" s="147"/>
      <c r="K105" s="147"/>
      <c r="L105" s="147"/>
      <c r="M105" s="148"/>
    </row>
    <row r="106" spans="2:13" ht="30.75" customHeight="1" x14ac:dyDescent="0.35">
      <c r="B106" s="17"/>
      <c r="C106" s="7" t="s">
        <v>34</v>
      </c>
      <c r="D106" s="35" t="s">
        <v>31</v>
      </c>
      <c r="E106" s="154" t="s">
        <v>146</v>
      </c>
      <c r="F106" s="154"/>
      <c r="G106" s="154"/>
      <c r="H106" s="154"/>
      <c r="I106" s="103" t="str">
        <f t="shared" si="6"/>
        <v>0%</v>
      </c>
      <c r="J106" s="147"/>
      <c r="K106" s="147"/>
      <c r="L106" s="147"/>
      <c r="M106" s="148"/>
    </row>
    <row r="107" spans="2:13" ht="41.25" customHeight="1" x14ac:dyDescent="0.35">
      <c r="B107" s="17"/>
      <c r="C107" s="7" t="s">
        <v>35</v>
      </c>
      <c r="D107" s="35" t="s">
        <v>31</v>
      </c>
      <c r="E107" s="154" t="s">
        <v>147</v>
      </c>
      <c r="F107" s="154"/>
      <c r="G107" s="154"/>
      <c r="H107" s="154"/>
      <c r="I107" s="103" t="str">
        <f t="shared" si="6"/>
        <v>0%</v>
      </c>
      <c r="J107" s="147"/>
      <c r="K107" s="147"/>
      <c r="L107" s="147"/>
      <c r="M107" s="148"/>
    </row>
    <row r="108" spans="2:13" ht="35.15" customHeight="1" x14ac:dyDescent="0.35">
      <c r="B108" s="17"/>
      <c r="C108" s="7" t="s">
        <v>36</v>
      </c>
      <c r="D108" s="35" t="s">
        <v>31</v>
      </c>
      <c r="E108" s="135" t="s">
        <v>148</v>
      </c>
      <c r="F108" s="135"/>
      <c r="G108" s="135"/>
      <c r="H108" s="135"/>
      <c r="I108" s="103" t="str">
        <f t="shared" si="6"/>
        <v>0%</v>
      </c>
      <c r="J108" s="147"/>
      <c r="K108" s="147"/>
      <c r="L108" s="147"/>
      <c r="M108" s="148"/>
    </row>
    <row r="109" spans="2:13" ht="30" customHeight="1" x14ac:dyDescent="0.35">
      <c r="B109" s="17"/>
      <c r="C109" s="7" t="s">
        <v>37</v>
      </c>
      <c r="D109" s="35" t="s">
        <v>31</v>
      </c>
      <c r="E109" s="135" t="s">
        <v>149</v>
      </c>
      <c r="F109" s="135"/>
      <c r="G109" s="135"/>
      <c r="H109" s="135"/>
      <c r="I109" s="103" t="str">
        <f t="shared" si="6"/>
        <v>0%</v>
      </c>
      <c r="J109" s="147"/>
      <c r="K109" s="147"/>
      <c r="L109" s="147"/>
      <c r="M109" s="148"/>
    </row>
    <row r="110" spans="2:13" ht="26.25" customHeight="1" x14ac:dyDescent="0.35">
      <c r="B110" s="17"/>
      <c r="C110" s="7" t="s">
        <v>38</v>
      </c>
      <c r="D110" s="35" t="s">
        <v>31</v>
      </c>
      <c r="E110" s="134" t="s">
        <v>39</v>
      </c>
      <c r="F110" s="134"/>
      <c r="G110" s="134"/>
      <c r="H110" s="134"/>
      <c r="I110" s="103" t="str">
        <f t="shared" si="6"/>
        <v>0%</v>
      </c>
      <c r="J110" s="147"/>
      <c r="K110" s="147"/>
      <c r="L110" s="147"/>
      <c r="M110" s="148"/>
    </row>
    <row r="111" spans="2:13" ht="27" customHeight="1" x14ac:dyDescent="0.35">
      <c r="B111" s="17"/>
      <c r="C111" s="7" t="s">
        <v>40</v>
      </c>
      <c r="D111" s="35" t="s">
        <v>31</v>
      </c>
      <c r="E111" s="134" t="s">
        <v>41</v>
      </c>
      <c r="F111" s="134"/>
      <c r="G111" s="134"/>
      <c r="H111" s="134"/>
      <c r="I111" s="103" t="str">
        <f t="shared" si="6"/>
        <v>0%</v>
      </c>
      <c r="J111" s="147"/>
      <c r="K111" s="147"/>
      <c r="L111" s="147"/>
      <c r="M111" s="148"/>
    </row>
    <row r="112" spans="2:13" ht="27.75" customHeight="1" x14ac:dyDescent="0.35">
      <c r="B112" s="17"/>
      <c r="C112" s="7" t="s">
        <v>42</v>
      </c>
      <c r="D112" s="35" t="s">
        <v>31</v>
      </c>
      <c r="E112" s="134" t="s">
        <v>43</v>
      </c>
      <c r="F112" s="134"/>
      <c r="G112" s="134"/>
      <c r="H112" s="134"/>
      <c r="I112" s="103" t="str">
        <f t="shared" si="6"/>
        <v>0%</v>
      </c>
      <c r="J112" s="147"/>
      <c r="K112" s="147"/>
      <c r="L112" s="147"/>
      <c r="M112" s="148"/>
    </row>
    <row r="113" spans="2:13" ht="30.75" customHeight="1" x14ac:dyDescent="0.35">
      <c r="B113" s="17"/>
      <c r="C113" s="7" t="s">
        <v>44</v>
      </c>
      <c r="D113" s="35" t="s">
        <v>31</v>
      </c>
      <c r="E113" s="134" t="s">
        <v>45</v>
      </c>
      <c r="F113" s="134"/>
      <c r="G113" s="134"/>
      <c r="H113" s="134"/>
      <c r="I113" s="103" t="str">
        <f t="shared" si="6"/>
        <v>0%</v>
      </c>
      <c r="J113" s="147"/>
      <c r="K113" s="147"/>
      <c r="L113" s="147"/>
      <c r="M113" s="148"/>
    </row>
    <row r="114" spans="2:13" ht="35.15" customHeight="1" x14ac:dyDescent="0.35">
      <c r="B114" s="17"/>
      <c r="C114" s="7" t="s">
        <v>46</v>
      </c>
      <c r="D114" s="91" t="s">
        <v>31</v>
      </c>
      <c r="E114" s="139" t="s">
        <v>47</v>
      </c>
      <c r="F114" s="139"/>
      <c r="G114" s="139"/>
      <c r="H114" s="139"/>
      <c r="I114" s="104" t="str">
        <f t="shared" si="6"/>
        <v>0%</v>
      </c>
      <c r="J114" s="149"/>
      <c r="K114" s="149"/>
      <c r="L114" s="149"/>
      <c r="M114" s="150"/>
    </row>
    <row r="115" spans="2:13" ht="29.25" customHeight="1" x14ac:dyDescent="0.35">
      <c r="B115" s="17"/>
      <c r="D115" s="136" t="s">
        <v>150</v>
      </c>
      <c r="E115" s="137"/>
      <c r="F115" s="137"/>
      <c r="G115" s="137"/>
      <c r="H115" s="137"/>
      <c r="I115" s="105"/>
      <c r="J115" s="97"/>
      <c r="K115" s="97"/>
      <c r="L115" s="97"/>
      <c r="M115" s="10"/>
    </row>
    <row r="116" spans="2:13" ht="20.25" customHeight="1" x14ac:dyDescent="0.35">
      <c r="B116" s="17"/>
      <c r="D116" s="118" t="s">
        <v>151</v>
      </c>
      <c r="E116" s="119"/>
      <c r="F116" s="119"/>
      <c r="G116" s="119"/>
      <c r="H116" s="119"/>
      <c r="I116" s="92"/>
      <c r="M116" s="11"/>
    </row>
    <row r="117" spans="2:13" ht="14.25" customHeight="1" x14ac:dyDescent="0.35">
      <c r="B117" s="17"/>
      <c r="D117" s="119"/>
      <c r="E117" s="119"/>
      <c r="F117" s="119"/>
      <c r="G117" s="119"/>
      <c r="H117" s="119"/>
      <c r="I117" s="92"/>
      <c r="M117" s="11"/>
    </row>
    <row r="118" spans="2:13" ht="24" customHeight="1" x14ac:dyDescent="0.35">
      <c r="B118" s="17"/>
      <c r="C118" s="106" t="s">
        <v>140</v>
      </c>
      <c r="D118" s="93" t="s">
        <v>141</v>
      </c>
      <c r="E118" s="120" t="s">
        <v>152</v>
      </c>
      <c r="F118" s="120"/>
      <c r="G118" s="90"/>
      <c r="H118" s="90"/>
      <c r="I118" s="107" t="s">
        <v>29</v>
      </c>
      <c r="J118" s="151" t="s">
        <v>139</v>
      </c>
      <c r="K118" s="151"/>
      <c r="L118" s="151"/>
      <c r="M118" s="152"/>
    </row>
    <row r="119" spans="2:13" ht="20.149999999999999" customHeight="1" x14ac:dyDescent="0.35">
      <c r="B119" s="17"/>
      <c r="C119" s="7" t="s">
        <v>48</v>
      </c>
      <c r="D119" s="35" t="s">
        <v>31</v>
      </c>
      <c r="E119" s="138"/>
      <c r="F119" s="138"/>
      <c r="G119" s="138"/>
      <c r="H119" s="138"/>
      <c r="I119" s="103" t="str">
        <f t="shared" ref="I119:I125" si="7">IF(D119="da","2%","0%")</f>
        <v>0%</v>
      </c>
      <c r="J119" s="132"/>
      <c r="K119" s="132"/>
      <c r="L119" s="132"/>
      <c r="M119" s="133"/>
    </row>
    <row r="120" spans="2:13" ht="20.149999999999999" customHeight="1" x14ac:dyDescent="0.35">
      <c r="B120" s="17"/>
      <c r="C120" s="7" t="s">
        <v>49</v>
      </c>
      <c r="D120" s="35" t="s">
        <v>31</v>
      </c>
      <c r="E120" s="125"/>
      <c r="F120" s="125"/>
      <c r="G120" s="125"/>
      <c r="H120" s="125"/>
      <c r="I120" s="103" t="str">
        <f t="shared" si="7"/>
        <v>0%</v>
      </c>
      <c r="J120" s="94"/>
      <c r="K120" s="94"/>
      <c r="L120" s="94"/>
      <c r="M120" s="98"/>
    </row>
    <row r="121" spans="2:13" ht="20.149999999999999" customHeight="1" x14ac:dyDescent="0.35">
      <c r="B121" s="17"/>
      <c r="C121" s="7" t="s">
        <v>50</v>
      </c>
      <c r="D121" s="35" t="s">
        <v>31</v>
      </c>
      <c r="E121" s="125"/>
      <c r="F121" s="125"/>
      <c r="G121" s="125"/>
      <c r="H121" s="125"/>
      <c r="I121" s="103" t="str">
        <f t="shared" si="7"/>
        <v>0%</v>
      </c>
      <c r="J121" s="95"/>
      <c r="K121" s="95"/>
      <c r="L121" s="95"/>
      <c r="M121" s="96"/>
    </row>
    <row r="122" spans="2:13" ht="20.149999999999999" customHeight="1" x14ac:dyDescent="0.35">
      <c r="B122" s="17"/>
      <c r="C122" s="7" t="s">
        <v>51</v>
      </c>
      <c r="D122" s="35" t="s">
        <v>31</v>
      </c>
      <c r="E122" s="125"/>
      <c r="F122" s="125"/>
      <c r="G122" s="125"/>
      <c r="H122" s="125"/>
      <c r="I122" s="103" t="str">
        <f t="shared" si="7"/>
        <v>0%</v>
      </c>
      <c r="J122" s="95"/>
      <c r="K122" s="95"/>
      <c r="L122" s="95"/>
      <c r="M122" s="96"/>
    </row>
    <row r="123" spans="2:13" ht="20.149999999999999" customHeight="1" x14ac:dyDescent="0.35">
      <c r="B123" s="17"/>
      <c r="C123" s="7" t="s">
        <v>52</v>
      </c>
      <c r="D123" s="35" t="s">
        <v>31</v>
      </c>
      <c r="E123" s="125"/>
      <c r="F123" s="125"/>
      <c r="G123" s="125"/>
      <c r="H123" s="125"/>
      <c r="I123" s="103" t="str">
        <f t="shared" si="7"/>
        <v>0%</v>
      </c>
      <c r="J123" s="95"/>
      <c r="K123" s="95"/>
      <c r="L123" s="95"/>
      <c r="M123" s="96"/>
    </row>
    <row r="124" spans="2:13" ht="20.149999999999999" customHeight="1" x14ac:dyDescent="0.35">
      <c r="B124" s="17"/>
      <c r="C124" s="7" t="s">
        <v>53</v>
      </c>
      <c r="D124" s="35" t="s">
        <v>31</v>
      </c>
      <c r="E124" s="125"/>
      <c r="F124" s="125"/>
      <c r="G124" s="125"/>
      <c r="H124" s="125"/>
      <c r="I124" s="103" t="str">
        <f t="shared" si="7"/>
        <v>0%</v>
      </c>
      <c r="J124" s="95"/>
      <c r="K124" s="95"/>
      <c r="L124" s="95"/>
      <c r="M124" s="96"/>
    </row>
    <row r="125" spans="2:13" ht="20.149999999999999" customHeight="1" x14ac:dyDescent="0.35">
      <c r="B125" s="17"/>
      <c r="C125" s="7" t="s">
        <v>54</v>
      </c>
      <c r="D125" s="35" t="s">
        <v>31</v>
      </c>
      <c r="E125" s="125"/>
      <c r="F125" s="125"/>
      <c r="G125" s="125"/>
      <c r="H125" s="125"/>
      <c r="I125" s="103" t="str">
        <f t="shared" si="7"/>
        <v>0%</v>
      </c>
      <c r="J125" s="95"/>
      <c r="K125" s="95"/>
      <c r="L125" s="95"/>
      <c r="M125" s="96"/>
    </row>
    <row r="126" spans="2:13" ht="20.149999999999999" customHeight="1" x14ac:dyDescent="0.35">
      <c r="B126" s="17"/>
      <c r="C126" s="7" t="s">
        <v>55</v>
      </c>
      <c r="D126" s="35" t="s">
        <v>31</v>
      </c>
      <c r="E126" s="125"/>
      <c r="F126" s="125"/>
      <c r="G126" s="125"/>
      <c r="H126" s="125"/>
      <c r="I126" s="103" t="str">
        <f t="shared" si="6"/>
        <v>0%</v>
      </c>
      <c r="J126" s="95"/>
      <c r="K126" s="95"/>
      <c r="L126" s="95"/>
      <c r="M126" s="96"/>
    </row>
    <row r="127" spans="2:13" ht="16.5" customHeight="1" x14ac:dyDescent="0.35">
      <c r="B127" s="17"/>
      <c r="C127" s="7"/>
      <c r="D127" s="41"/>
      <c r="E127" s="31"/>
      <c r="F127" s="31"/>
      <c r="G127" s="31"/>
      <c r="H127" s="31"/>
      <c r="I127" s="31"/>
      <c r="J127" s="31"/>
      <c r="K127" s="31"/>
      <c r="L127" s="31"/>
      <c r="M127" s="39">
        <f>+I103+I104+I105+I106+I107+I108+I109+I110+I111+I112+I113+I114+I119+I120+I121+I122+I123+I124+I125+I126</f>
        <v>0</v>
      </c>
    </row>
    <row r="128" spans="2:13" ht="14.25" hidden="1" customHeight="1" x14ac:dyDescent="0.35">
      <c r="B128" s="8"/>
      <c r="I128" s="21"/>
      <c r="J128" s="21"/>
      <c r="M128" s="11"/>
    </row>
    <row r="129" spans="2:13" ht="20.149999999999999" customHeight="1" x14ac:dyDescent="0.35">
      <c r="B129" s="9" t="s">
        <v>56</v>
      </c>
      <c r="C129" s="19"/>
      <c r="D129" s="124" t="s">
        <v>57</v>
      </c>
      <c r="E129" s="124"/>
      <c r="F129" s="124"/>
      <c r="G129" s="124"/>
      <c r="H129" s="124"/>
      <c r="I129" s="124"/>
      <c r="J129" s="124"/>
      <c r="K129" s="124"/>
      <c r="L129" s="124"/>
      <c r="M129" s="10"/>
    </row>
    <row r="130" spans="2:13" ht="20.149999999999999" customHeight="1" x14ac:dyDescent="0.35">
      <c r="B130" s="17"/>
      <c r="C130" s="126" t="s">
        <v>31</v>
      </c>
      <c r="D130" s="126"/>
      <c r="E130" s="18"/>
      <c r="F130" s="18"/>
      <c r="G130" s="18"/>
      <c r="H130" s="18"/>
      <c r="I130" s="12"/>
      <c r="J130" s="18"/>
      <c r="K130" s="18"/>
      <c r="L130" s="18"/>
      <c r="M130" s="40">
        <f>IF(C130="da",5%,0%)</f>
        <v>0</v>
      </c>
    </row>
    <row r="131" spans="2:13" ht="13.5" thickBot="1" x14ac:dyDescent="0.4">
      <c r="B131" s="22"/>
      <c r="C131" s="23"/>
      <c r="D131" s="24"/>
      <c r="E131" s="24"/>
      <c r="F131" s="24"/>
      <c r="G131" s="24"/>
      <c r="H131" s="24"/>
      <c r="I131" s="24"/>
      <c r="J131" s="24"/>
      <c r="K131" s="24"/>
      <c r="L131" s="24"/>
      <c r="M131" s="25"/>
    </row>
    <row r="132" spans="2:13" ht="13.5" thickBot="1" x14ac:dyDescent="0.4">
      <c r="B132" s="7"/>
      <c r="C132" s="7"/>
      <c r="D132" s="18"/>
      <c r="E132" s="127"/>
      <c r="F132" s="127"/>
      <c r="G132" s="127"/>
      <c r="H132" s="127"/>
      <c r="I132" s="127"/>
      <c r="J132" s="127"/>
      <c r="K132" s="36"/>
      <c r="L132" s="36"/>
    </row>
    <row r="133" spans="2:13" ht="15.75" customHeight="1" thickBot="1" x14ac:dyDescent="0.4">
      <c r="B133" s="14" t="s">
        <v>20</v>
      </c>
      <c r="C133" s="20"/>
      <c r="D133" s="34" t="str">
        <f>IF(M133&gt;50%,"Kapitalni rabat može iznositi najviše do 50% ukupno isplaćenog iznosa iznosa glavnice kredita","")</f>
        <v/>
      </c>
      <c r="E133" s="15"/>
      <c r="F133" s="15"/>
      <c r="G133" s="15"/>
      <c r="H133" s="15"/>
      <c r="I133" s="15"/>
      <c r="J133" s="15"/>
      <c r="K133" s="15"/>
      <c r="L133" s="15"/>
      <c r="M133" s="16">
        <f>K20+K35+K50+K80+K95+M127+M130+K65</f>
        <v>0.2</v>
      </c>
    </row>
    <row r="134" spans="2:13" ht="13" x14ac:dyDescent="0.35">
      <c r="B134" s="7"/>
      <c r="C134" s="7"/>
      <c r="D134" s="18"/>
      <c r="E134" s="18"/>
      <c r="F134" s="18"/>
      <c r="G134" s="18"/>
      <c r="H134" s="18"/>
      <c r="I134" s="18"/>
      <c r="J134" s="18"/>
      <c r="K134" s="18"/>
      <c r="L134" s="18"/>
    </row>
    <row r="135" spans="2:13" ht="14.5" x14ac:dyDescent="0.25">
      <c r="B135" s="32">
        <v>2</v>
      </c>
      <c r="C135" s="42" t="s">
        <v>58</v>
      </c>
    </row>
    <row r="136" spans="2:13" ht="14.5" x14ac:dyDescent="0.35">
      <c r="B136" s="4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</row>
    <row r="137" spans="2:13" x14ac:dyDescent="0.35">
      <c r="B137" s="12"/>
      <c r="C137" s="12"/>
    </row>
  </sheetData>
  <sheetProtection algorithmName="SHA-512" hashValue="WfO3yA8tKU/1JoGk55wiOYh7yC3nMEw4Dw04mlspF47aVrVPhE9fDRf1OnioI0Gc2e4AWGMBRkxoXDn3CFFlkQ==" saltValue="+xETaxl0L8ryAA6FGrMziQ==" spinCount="100000" sheet="1" objects="1" scenarios="1"/>
  <dataConsolidate/>
  <mergeCells count="122">
    <mergeCell ref="C136:M136"/>
    <mergeCell ref="E124:H124"/>
    <mergeCell ref="E125:H125"/>
    <mergeCell ref="E126:H126"/>
    <mergeCell ref="D129:L129"/>
    <mergeCell ref="C130:D130"/>
    <mergeCell ref="E132:J132"/>
    <mergeCell ref="E119:H119"/>
    <mergeCell ref="J119:M119"/>
    <mergeCell ref="E120:H120"/>
    <mergeCell ref="E121:H121"/>
    <mergeCell ref="E122:H122"/>
    <mergeCell ref="E123:H123"/>
    <mergeCell ref="E114:H114"/>
    <mergeCell ref="J114:M114"/>
    <mergeCell ref="D115:H115"/>
    <mergeCell ref="D116:H117"/>
    <mergeCell ref="E118:F118"/>
    <mergeCell ref="J118:M118"/>
    <mergeCell ref="E111:H111"/>
    <mergeCell ref="J111:M111"/>
    <mergeCell ref="E112:H112"/>
    <mergeCell ref="J112:M112"/>
    <mergeCell ref="E113:H113"/>
    <mergeCell ref="J113:M113"/>
    <mergeCell ref="E108:H108"/>
    <mergeCell ref="J108:M108"/>
    <mergeCell ref="E109:H109"/>
    <mergeCell ref="J109:M109"/>
    <mergeCell ref="E110:H110"/>
    <mergeCell ref="J110:M110"/>
    <mergeCell ref="E105:H105"/>
    <mergeCell ref="J105:M105"/>
    <mergeCell ref="E106:H106"/>
    <mergeCell ref="J106:M106"/>
    <mergeCell ref="E107:H107"/>
    <mergeCell ref="J107:M107"/>
    <mergeCell ref="D100:L100"/>
    <mergeCell ref="E102:H102"/>
    <mergeCell ref="J102:M102"/>
    <mergeCell ref="E103:H103"/>
    <mergeCell ref="J103:M103"/>
    <mergeCell ref="E104:H104"/>
    <mergeCell ref="J104:M104"/>
    <mergeCell ref="D92:J92"/>
    <mergeCell ref="D93:J93"/>
    <mergeCell ref="D94:J94"/>
    <mergeCell ref="D95:I95"/>
    <mergeCell ref="C97:M97"/>
    <mergeCell ref="D99:J99"/>
    <mergeCell ref="D86:J86"/>
    <mergeCell ref="D87:J87"/>
    <mergeCell ref="D88:J88"/>
    <mergeCell ref="D89:J89"/>
    <mergeCell ref="D90:J90"/>
    <mergeCell ref="D91:J91"/>
    <mergeCell ref="D77:J77"/>
    <mergeCell ref="D78:J78"/>
    <mergeCell ref="D79:J79"/>
    <mergeCell ref="D80:I80"/>
    <mergeCell ref="E83:M83"/>
    <mergeCell ref="D85:J85"/>
    <mergeCell ref="D71:J71"/>
    <mergeCell ref="D72:J72"/>
    <mergeCell ref="D73:J73"/>
    <mergeCell ref="D74:J74"/>
    <mergeCell ref="D75:J75"/>
    <mergeCell ref="D76:J76"/>
    <mergeCell ref="D62:J62"/>
    <mergeCell ref="D63:J63"/>
    <mergeCell ref="D64:J64"/>
    <mergeCell ref="D65:I65"/>
    <mergeCell ref="E68:M68"/>
    <mergeCell ref="D70:J70"/>
    <mergeCell ref="D56:J56"/>
    <mergeCell ref="D57:J57"/>
    <mergeCell ref="D58:J58"/>
    <mergeCell ref="D59:J59"/>
    <mergeCell ref="D60:J60"/>
    <mergeCell ref="D61:J61"/>
    <mergeCell ref="D47:J47"/>
    <mergeCell ref="D48:J48"/>
    <mergeCell ref="D49:J49"/>
    <mergeCell ref="D50:I50"/>
    <mergeCell ref="E53:M53"/>
    <mergeCell ref="D55:J55"/>
    <mergeCell ref="D41:J41"/>
    <mergeCell ref="D42:J42"/>
    <mergeCell ref="D43:J43"/>
    <mergeCell ref="D44:J44"/>
    <mergeCell ref="D45:J45"/>
    <mergeCell ref="D46:J46"/>
    <mergeCell ref="D32:J32"/>
    <mergeCell ref="D33:J33"/>
    <mergeCell ref="D34:J34"/>
    <mergeCell ref="D35:I35"/>
    <mergeCell ref="E38:M38"/>
    <mergeCell ref="D40:J40"/>
    <mergeCell ref="D26:J26"/>
    <mergeCell ref="D27:J27"/>
    <mergeCell ref="D28:J28"/>
    <mergeCell ref="D29:J29"/>
    <mergeCell ref="D30:J30"/>
    <mergeCell ref="D31:J31"/>
    <mergeCell ref="D17:J17"/>
    <mergeCell ref="D18:J18"/>
    <mergeCell ref="D19:J19"/>
    <mergeCell ref="D20:I20"/>
    <mergeCell ref="E23:M23"/>
    <mergeCell ref="D25:J25"/>
    <mergeCell ref="D11:J11"/>
    <mergeCell ref="D12:J12"/>
    <mergeCell ref="D13:J13"/>
    <mergeCell ref="D14:J14"/>
    <mergeCell ref="D15:J15"/>
    <mergeCell ref="D16:J16"/>
    <mergeCell ref="D1:M1"/>
    <mergeCell ref="B2:M3"/>
    <mergeCell ref="B4:M4"/>
    <mergeCell ref="C6:J6"/>
    <mergeCell ref="E8:M8"/>
    <mergeCell ref="D10:J10"/>
  </mergeCells>
  <conditionalFormatting sqref="C130:D130">
    <cfRule type="cellIs" dxfId="91" priority="19" operator="equal">
      <formula>"(odaberite)"</formula>
    </cfRule>
    <cfRule type="cellIs" dxfId="90" priority="22" operator="equal">
      <formula>"molimo odaberite"</formula>
    </cfRule>
  </conditionalFormatting>
  <conditionalFormatting sqref="D7">
    <cfRule type="cellIs" dxfId="89" priority="12" operator="equal">
      <formula>"(odaberite iz popisa)"</formula>
    </cfRule>
  </conditionalFormatting>
  <conditionalFormatting sqref="D22">
    <cfRule type="cellIs" dxfId="88" priority="11" operator="equal">
      <formula>"(odaberite iz popisa)"</formula>
    </cfRule>
  </conditionalFormatting>
  <conditionalFormatting sqref="D37">
    <cfRule type="cellIs" dxfId="87" priority="10" operator="equal">
      <formula>"(odaberite iz popisa)"</formula>
    </cfRule>
  </conditionalFormatting>
  <conditionalFormatting sqref="D52">
    <cfRule type="cellIs" dxfId="86" priority="3" operator="equal">
      <formula>"(odaberite iz popisa)"</formula>
    </cfRule>
  </conditionalFormatting>
  <conditionalFormatting sqref="D67">
    <cfRule type="cellIs" dxfId="85" priority="9" operator="equal">
      <formula>"(odaberite iz popisa)"</formula>
    </cfRule>
  </conditionalFormatting>
  <conditionalFormatting sqref="D82">
    <cfRule type="cellIs" dxfId="84" priority="1" operator="equal">
      <formula>"(odaberite iz popisa)"</formula>
    </cfRule>
  </conditionalFormatting>
  <conditionalFormatting sqref="D103:D114">
    <cfRule type="cellIs" dxfId="83" priority="21" operator="equal">
      <formula>"(odaberite)"</formula>
    </cfRule>
  </conditionalFormatting>
  <conditionalFormatting sqref="D119:D126">
    <cfRule type="cellIs" dxfId="82" priority="20" operator="equal">
      <formula>"(odaberite)"</formula>
    </cfRule>
  </conditionalFormatting>
  <conditionalFormatting sqref="E132">
    <cfRule type="cellIs" dxfId="81" priority="24" operator="equal">
      <formula>"Kapitalni rabat može iznositi najviše do 50% ukupno isplaćenog iznosa glavnice kredita"</formula>
    </cfRule>
  </conditionalFormatting>
  <conditionalFormatting sqref="E8:M8">
    <cfRule type="cellIs" dxfId="80" priority="17" operator="equal">
      <formula>"(unesite kratki opis I4.0 rješenja)"</formula>
    </cfRule>
  </conditionalFormatting>
  <conditionalFormatting sqref="E23:M23">
    <cfRule type="cellIs" dxfId="79" priority="16" operator="equal">
      <formula>"(unesite kratki opis I4.0 rješenja)"</formula>
    </cfRule>
  </conditionalFormatting>
  <conditionalFormatting sqref="E38:M38">
    <cfRule type="cellIs" dxfId="78" priority="15" operator="equal">
      <formula>"(unesite kratki opis I4.0 rješenja)"</formula>
    </cfRule>
  </conditionalFormatting>
  <conditionalFormatting sqref="E53:M53">
    <cfRule type="cellIs" dxfId="77" priority="4" operator="equal">
      <formula>"(unesite kratki opis I4.0 rješenja)"</formula>
    </cfRule>
  </conditionalFormatting>
  <conditionalFormatting sqref="E68:M68">
    <cfRule type="cellIs" dxfId="76" priority="14" operator="equal">
      <formula>"(unesite kratki opis I4.0 rješenja)"</formula>
    </cfRule>
  </conditionalFormatting>
  <conditionalFormatting sqref="E83:M83">
    <cfRule type="cellIs" dxfId="75" priority="13" operator="equal">
      <formula>"(unesite kratki opis I4.0 rješenja)"</formula>
    </cfRule>
  </conditionalFormatting>
  <conditionalFormatting sqref="K20:L20">
    <cfRule type="cellIs" dxfId="74" priority="18" operator="equal">
      <formula>"(odaberite)"</formula>
    </cfRule>
  </conditionalFormatting>
  <conditionalFormatting sqref="K35:L35">
    <cfRule type="cellIs" dxfId="73" priority="8" operator="equal">
      <formula>"(odaberite)"</formula>
    </cfRule>
  </conditionalFormatting>
  <conditionalFormatting sqref="K50:L50">
    <cfRule type="cellIs" dxfId="72" priority="7" operator="equal">
      <formula>"(odaberite)"</formula>
    </cfRule>
  </conditionalFormatting>
  <conditionalFormatting sqref="K65:L65">
    <cfRule type="cellIs" dxfId="71" priority="2" operator="equal">
      <formula>"(odaberite)"</formula>
    </cfRule>
  </conditionalFormatting>
  <conditionalFormatting sqref="K80:L80">
    <cfRule type="cellIs" dxfId="70" priority="6" operator="equal">
      <formula>"(odaberite)"</formula>
    </cfRule>
  </conditionalFormatting>
  <conditionalFormatting sqref="K95:L95">
    <cfRule type="cellIs" dxfId="69" priority="5" operator="equal">
      <formula>"(odaberite)"</formula>
    </cfRule>
  </conditionalFormatting>
  <conditionalFormatting sqref="M7 M9:M22 M24:M37 M39:M52 M54:M67 M69:M82 M84:M96 I102:I114 I119:I126 M127">
    <cfRule type="cellIs" priority="25" operator="greaterThan">
      <formula>1%</formula>
    </cfRule>
  </conditionalFormatting>
  <conditionalFormatting sqref="M130">
    <cfRule type="cellIs" priority="23" operator="greaterThan">
      <formula>1%</formula>
    </cfRule>
  </conditionalFormatting>
  <dataValidations count="3">
    <dataValidation type="list" allowBlank="1" showInputMessage="1" showErrorMessage="1" sqref="D7 D37 D22 D67 D52 D82" xr:uid="{0E0CDE8E-B04B-454B-8448-5A81DEBB5681}">
      <formula1>popisrj</formula1>
    </dataValidation>
    <dataValidation type="list" allowBlank="1" showInputMessage="1" showErrorMessage="1" sqref="C130:D130" xr:uid="{A56259A6-24E9-4267-A6FB-ADE093117E3D}">
      <formula1>da1ne</formula1>
    </dataValidation>
    <dataValidation type="list" allowBlank="1" showInputMessage="1" showErrorMessage="1" sqref="D103:D114 D119:D126" xr:uid="{1BF1B8F3-5666-40EF-8517-5F5949F92BDF}">
      <formula1>d1a</formula1>
    </dataValidation>
  </dataValidations>
  <hyperlinks>
    <hyperlink ref="C135" r:id="rId1" xr:uid="{E9D4E1C5-473B-4150-B826-CEEA879AFFCD}"/>
    <hyperlink ref="C97:M97" location="'Popis I4.0 rješenja'!Print_Area" display="'Popis I4.0 rješenja'!Print_Area" xr:uid="{25D5B89C-3BDE-4967-919F-9E0A3282B44D}"/>
  </hyperlinks>
  <pageMargins left="0.7" right="0.7" top="0.75" bottom="0.75" header="0.3" footer="0.3"/>
  <pageSetup paperSize="9" scale="57" fitToHeight="0" orientation="portrait" r:id="rId2"/>
  <headerFooter>
    <oddFooter>&amp;L&amp;P</oddFooter>
  </headerFooter>
  <rowBreaks count="2" manualBreakCount="2">
    <brk id="36" min="1" max="12" man="1"/>
    <brk id="9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FE35-05FB-44FA-A25D-20226534650C}">
  <sheetPr>
    <tabColor theme="3" tint="0.499984740745262"/>
    <pageSetUpPr fitToPage="1"/>
  </sheetPr>
  <dimension ref="B1:M137"/>
  <sheetViews>
    <sheetView showGridLines="0" zoomScale="70" zoomScaleNormal="70" workbookViewId="0">
      <selection activeCell="P103" sqref="P103"/>
    </sheetView>
  </sheetViews>
  <sheetFormatPr defaultColWidth="9.1796875" defaultRowHeight="12.5" x14ac:dyDescent="0.35"/>
  <cols>
    <col min="1" max="1" width="3.7265625" style="6" customWidth="1"/>
    <col min="2" max="3" width="5.26953125" style="5" customWidth="1"/>
    <col min="4" max="4" width="13" style="6" customWidth="1"/>
    <col min="5" max="5" width="10.7265625" style="6" customWidth="1"/>
    <col min="6" max="7" width="9.1796875" style="6"/>
    <col min="8" max="8" width="17.54296875" style="6" customWidth="1"/>
    <col min="9" max="9" width="26.26953125" style="6" customWidth="1"/>
    <col min="10" max="11" width="17.453125" style="6" customWidth="1"/>
    <col min="12" max="12" width="20.1796875" style="6" customWidth="1"/>
    <col min="13" max="13" width="20.7265625" style="6" customWidth="1"/>
    <col min="14" max="14" width="9.1796875" style="6"/>
    <col min="15" max="15" width="15.453125" style="6" bestFit="1" customWidth="1"/>
    <col min="16" max="16384" width="9.1796875" style="6"/>
  </cols>
  <sheetData>
    <row r="1" spans="2:13" ht="41.25" customHeight="1" x14ac:dyDescent="0.35">
      <c r="D1" s="142" t="s">
        <v>136</v>
      </c>
      <c r="E1" s="142"/>
      <c r="F1" s="142"/>
      <c r="G1" s="142"/>
      <c r="H1" s="142"/>
      <c r="I1" s="142"/>
      <c r="J1" s="142"/>
      <c r="K1" s="142"/>
      <c r="L1" s="142"/>
      <c r="M1" s="142"/>
    </row>
    <row r="2" spans="2:13" ht="24" customHeight="1" x14ac:dyDescent="0.35">
      <c r="B2" s="143" t="s">
        <v>111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2:13" s="13" customFormat="1" ht="49.5" customHeight="1" x14ac:dyDescent="0.3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2:13" ht="161.25" customHeight="1" x14ac:dyDescent="0.35">
      <c r="B4" s="144" t="s">
        <v>112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2:13" ht="13.5" thickBot="1" x14ac:dyDescent="0.4">
      <c r="B5" s="86"/>
      <c r="C5" s="86"/>
      <c r="D5" s="87"/>
      <c r="E5" s="88"/>
      <c r="F5" s="88"/>
      <c r="G5" s="88"/>
      <c r="H5" s="88"/>
      <c r="I5" s="88"/>
      <c r="J5" s="88"/>
      <c r="K5" s="88"/>
      <c r="L5" s="88"/>
      <c r="M5" s="23"/>
    </row>
    <row r="6" spans="2:13" ht="60" customHeight="1" x14ac:dyDescent="0.3">
      <c r="B6" s="47" t="s">
        <v>0</v>
      </c>
      <c r="C6" s="145" t="s">
        <v>113</v>
      </c>
      <c r="D6" s="146"/>
      <c r="E6" s="146"/>
      <c r="F6" s="146"/>
      <c r="G6" s="146"/>
      <c r="H6" s="146"/>
      <c r="I6" s="146"/>
      <c r="J6" s="146"/>
      <c r="K6" s="72" t="s">
        <v>1</v>
      </c>
      <c r="L6" s="73">
        <v>1000000</v>
      </c>
      <c r="M6" s="44"/>
    </row>
    <row r="7" spans="2:13" ht="20.149999999999999" customHeight="1" x14ac:dyDescent="0.35">
      <c r="B7" s="74"/>
      <c r="C7" s="48" t="s">
        <v>2</v>
      </c>
      <c r="D7" s="85" t="s">
        <v>59</v>
      </c>
      <c r="E7" s="49"/>
      <c r="F7" s="49"/>
      <c r="G7" s="49"/>
      <c r="H7" s="49"/>
      <c r="I7" s="49"/>
      <c r="J7" s="49"/>
      <c r="K7" s="49"/>
      <c r="L7" s="49"/>
      <c r="M7" s="50"/>
    </row>
    <row r="8" spans="2:13" ht="20.149999999999999" customHeight="1" x14ac:dyDescent="0.35">
      <c r="B8" s="74"/>
      <c r="C8" s="48"/>
      <c r="D8" s="49" t="s">
        <v>4</v>
      </c>
      <c r="E8" s="128" t="s">
        <v>60</v>
      </c>
      <c r="F8" s="128"/>
      <c r="G8" s="128"/>
      <c r="H8" s="128"/>
      <c r="I8" s="128"/>
      <c r="J8" s="128"/>
      <c r="K8" s="128"/>
      <c r="L8" s="128"/>
      <c r="M8" s="129"/>
    </row>
    <row r="9" spans="2:13" ht="29" x14ac:dyDescent="0.35">
      <c r="B9" s="74"/>
      <c r="C9" s="48"/>
      <c r="D9" s="52" t="s">
        <v>134</v>
      </c>
      <c r="E9" s="49"/>
      <c r="F9" s="49"/>
      <c r="G9" s="52"/>
      <c r="H9" s="53"/>
      <c r="I9" s="52"/>
      <c r="J9" s="54"/>
      <c r="K9" s="55" t="s">
        <v>6</v>
      </c>
      <c r="L9" s="54" t="s">
        <v>7</v>
      </c>
      <c r="M9" s="56" t="s">
        <v>8</v>
      </c>
    </row>
    <row r="10" spans="2:13" ht="22.5" customHeight="1" x14ac:dyDescent="0.35">
      <c r="B10" s="74"/>
      <c r="C10" s="48" t="s">
        <v>9</v>
      </c>
      <c r="D10" s="131" t="s">
        <v>64</v>
      </c>
      <c r="E10" s="131"/>
      <c r="F10" s="131"/>
      <c r="G10" s="131"/>
      <c r="H10" s="131"/>
      <c r="I10" s="131"/>
      <c r="J10" s="131"/>
      <c r="K10" s="57">
        <v>6</v>
      </c>
      <c r="L10" s="58">
        <v>10000</v>
      </c>
      <c r="M10" s="59">
        <f>K10*L10</f>
        <v>60000</v>
      </c>
    </row>
    <row r="11" spans="2:13" ht="20.149999999999999" customHeight="1" x14ac:dyDescent="0.35">
      <c r="B11" s="74"/>
      <c r="C11" s="48" t="s">
        <v>10</v>
      </c>
      <c r="D11" s="131" t="s">
        <v>65</v>
      </c>
      <c r="E11" s="131"/>
      <c r="F11" s="131"/>
      <c r="G11" s="131"/>
      <c r="H11" s="131"/>
      <c r="I11" s="131"/>
      <c r="J11" s="131"/>
      <c r="K11" s="60">
        <v>6</v>
      </c>
      <c r="L11" s="61">
        <v>1000</v>
      </c>
      <c r="M11" s="59">
        <f>+K11*L11</f>
        <v>6000</v>
      </c>
    </row>
    <row r="12" spans="2:13" ht="20.149999999999999" customHeight="1" x14ac:dyDescent="0.35">
      <c r="B12" s="74"/>
      <c r="C12" s="48" t="s">
        <v>11</v>
      </c>
      <c r="D12" s="131" t="s">
        <v>66</v>
      </c>
      <c r="E12" s="131"/>
      <c r="F12" s="131"/>
      <c r="G12" s="131"/>
      <c r="H12" s="131"/>
      <c r="I12" s="131"/>
      <c r="J12" s="131"/>
      <c r="K12" s="60">
        <v>1</v>
      </c>
      <c r="L12" s="61">
        <v>34000</v>
      </c>
      <c r="M12" s="59">
        <f t="shared" ref="M12:M19" si="0">+K12*L12</f>
        <v>34000</v>
      </c>
    </row>
    <row r="13" spans="2:13" ht="20.149999999999999" customHeight="1" x14ac:dyDescent="0.35">
      <c r="B13" s="74"/>
      <c r="C13" s="48" t="s">
        <v>12</v>
      </c>
      <c r="D13" s="131"/>
      <c r="E13" s="131"/>
      <c r="F13" s="131"/>
      <c r="G13" s="131"/>
      <c r="H13" s="131"/>
      <c r="I13" s="131"/>
      <c r="J13" s="131"/>
      <c r="K13" s="60"/>
      <c r="L13" s="61"/>
      <c r="M13" s="59">
        <f t="shared" si="0"/>
        <v>0</v>
      </c>
    </row>
    <row r="14" spans="2:13" ht="20.149999999999999" customHeight="1" x14ac:dyDescent="0.35">
      <c r="B14" s="74"/>
      <c r="C14" s="48" t="s">
        <v>13</v>
      </c>
      <c r="D14" s="131"/>
      <c r="E14" s="131"/>
      <c r="F14" s="131"/>
      <c r="G14" s="131"/>
      <c r="H14" s="131"/>
      <c r="I14" s="131"/>
      <c r="J14" s="131"/>
      <c r="K14" s="60"/>
      <c r="L14" s="61"/>
      <c r="M14" s="59">
        <f t="shared" si="0"/>
        <v>0</v>
      </c>
    </row>
    <row r="15" spans="2:13" ht="20.149999999999999" customHeight="1" x14ac:dyDescent="0.35">
      <c r="B15" s="74"/>
      <c r="C15" s="48" t="s">
        <v>14</v>
      </c>
      <c r="D15" s="131"/>
      <c r="E15" s="131"/>
      <c r="F15" s="131"/>
      <c r="G15" s="131"/>
      <c r="H15" s="131"/>
      <c r="I15" s="131"/>
      <c r="J15" s="131"/>
      <c r="K15" s="60"/>
      <c r="L15" s="61"/>
      <c r="M15" s="59">
        <f t="shared" si="0"/>
        <v>0</v>
      </c>
    </row>
    <row r="16" spans="2:13" ht="20.149999999999999" customHeight="1" x14ac:dyDescent="0.35">
      <c r="B16" s="74"/>
      <c r="C16" s="48" t="s">
        <v>15</v>
      </c>
      <c r="D16" s="131"/>
      <c r="E16" s="131"/>
      <c r="F16" s="131"/>
      <c r="G16" s="131"/>
      <c r="H16" s="131"/>
      <c r="I16" s="131"/>
      <c r="J16" s="131"/>
      <c r="K16" s="60"/>
      <c r="L16" s="61"/>
      <c r="M16" s="59">
        <f t="shared" si="0"/>
        <v>0</v>
      </c>
    </row>
    <row r="17" spans="2:13" ht="20.149999999999999" customHeight="1" x14ac:dyDescent="0.35">
      <c r="B17" s="74"/>
      <c r="C17" s="48" t="s">
        <v>16</v>
      </c>
      <c r="D17" s="131"/>
      <c r="E17" s="131"/>
      <c r="F17" s="131"/>
      <c r="G17" s="131"/>
      <c r="H17" s="131"/>
      <c r="I17" s="131"/>
      <c r="J17" s="131"/>
      <c r="K17" s="60"/>
      <c r="L17" s="61"/>
      <c r="M17" s="59">
        <f t="shared" si="0"/>
        <v>0</v>
      </c>
    </row>
    <row r="18" spans="2:13" ht="20.149999999999999" customHeight="1" x14ac:dyDescent="0.35">
      <c r="B18" s="74"/>
      <c r="C18" s="48" t="s">
        <v>17</v>
      </c>
      <c r="D18" s="131"/>
      <c r="E18" s="131"/>
      <c r="F18" s="131"/>
      <c r="G18" s="131"/>
      <c r="H18" s="131"/>
      <c r="I18" s="131"/>
      <c r="J18" s="131"/>
      <c r="K18" s="60"/>
      <c r="L18" s="61"/>
      <c r="M18" s="59">
        <f t="shared" si="0"/>
        <v>0</v>
      </c>
    </row>
    <row r="19" spans="2:13" ht="20.149999999999999" customHeight="1" x14ac:dyDescent="0.35">
      <c r="B19" s="74"/>
      <c r="C19" s="48" t="s">
        <v>18</v>
      </c>
      <c r="D19" s="131"/>
      <c r="E19" s="131"/>
      <c r="F19" s="131"/>
      <c r="G19" s="131"/>
      <c r="H19" s="131"/>
      <c r="I19" s="131"/>
      <c r="J19" s="131"/>
      <c r="K19" s="60"/>
      <c r="L19" s="61"/>
      <c r="M19" s="59">
        <f t="shared" si="0"/>
        <v>0</v>
      </c>
    </row>
    <row r="20" spans="2:13" ht="20.149999999999999" customHeight="1" x14ac:dyDescent="0.35">
      <c r="B20" s="74"/>
      <c r="C20" s="48"/>
      <c r="D20" s="130" t="s">
        <v>19</v>
      </c>
      <c r="E20" s="130"/>
      <c r="F20" s="130"/>
      <c r="G20" s="130"/>
      <c r="H20" s="130"/>
      <c r="I20" s="130"/>
      <c r="J20" s="71" t="str">
        <f>IF(M21="10%","Da","Ne")</f>
        <v>Da</v>
      </c>
      <c r="K20" s="62" t="str">
        <f>IF(M21&gt;="10%","10%","0%")</f>
        <v>10%</v>
      </c>
      <c r="L20" s="62" t="s">
        <v>20</v>
      </c>
      <c r="M20" s="63">
        <f>SUM(M10:M19)</f>
        <v>100000</v>
      </c>
    </row>
    <row r="21" spans="2:13" ht="20.149999999999999" customHeight="1" x14ac:dyDescent="0.35">
      <c r="B21" s="74"/>
      <c r="C21" s="48"/>
      <c r="D21" s="64"/>
      <c r="E21" s="51"/>
      <c r="F21" s="51"/>
      <c r="G21" s="51"/>
      <c r="H21" s="51"/>
      <c r="I21" s="51"/>
      <c r="J21" s="49"/>
      <c r="K21" s="49"/>
      <c r="L21" s="49"/>
      <c r="M21" s="65" t="str">
        <f>IFERROR(IF((M20/$L$6)&gt;=10%,"10%","0%"),"0%")</f>
        <v>10%</v>
      </c>
    </row>
    <row r="22" spans="2:13" ht="20.149999999999999" customHeight="1" x14ac:dyDescent="0.35">
      <c r="B22" s="74"/>
      <c r="C22" s="48" t="s">
        <v>21</v>
      </c>
      <c r="D22" s="85" t="s">
        <v>59</v>
      </c>
      <c r="E22" s="49"/>
      <c r="F22" s="49"/>
      <c r="G22" s="49"/>
      <c r="H22" s="49"/>
      <c r="I22" s="49"/>
      <c r="J22" s="48"/>
      <c r="K22" s="48"/>
      <c r="L22" s="48"/>
      <c r="M22" s="66"/>
    </row>
    <row r="23" spans="2:13" ht="20.149999999999999" customHeight="1" x14ac:dyDescent="0.35">
      <c r="B23" s="74"/>
      <c r="C23" s="48"/>
      <c r="D23" s="49" t="s">
        <v>4</v>
      </c>
      <c r="E23" s="128" t="s">
        <v>67</v>
      </c>
      <c r="F23" s="128"/>
      <c r="G23" s="128"/>
      <c r="H23" s="128"/>
      <c r="I23" s="128"/>
      <c r="J23" s="128"/>
      <c r="K23" s="128"/>
      <c r="L23" s="128"/>
      <c r="M23" s="129"/>
    </row>
    <row r="24" spans="2:13" ht="29" x14ac:dyDescent="0.35">
      <c r="B24" s="74"/>
      <c r="C24" s="48"/>
      <c r="D24" s="52" t="s">
        <v>134</v>
      </c>
      <c r="E24" s="49"/>
      <c r="F24" s="49"/>
      <c r="G24" s="52"/>
      <c r="H24" s="53"/>
      <c r="I24" s="52"/>
      <c r="J24" s="54"/>
      <c r="K24" s="55" t="s">
        <v>6</v>
      </c>
      <c r="L24" s="54" t="s">
        <v>7</v>
      </c>
      <c r="M24" s="56" t="s">
        <v>8</v>
      </c>
    </row>
    <row r="25" spans="2:13" ht="20.149999999999999" customHeight="1" x14ac:dyDescent="0.35">
      <c r="B25" s="74"/>
      <c r="C25" s="48" t="s">
        <v>9</v>
      </c>
      <c r="D25" s="131" t="s">
        <v>68</v>
      </c>
      <c r="E25" s="131"/>
      <c r="F25" s="131"/>
      <c r="G25" s="131"/>
      <c r="H25" s="131"/>
      <c r="I25" s="131"/>
      <c r="J25" s="131"/>
      <c r="K25" s="57">
        <v>6</v>
      </c>
      <c r="L25" s="58">
        <v>10000</v>
      </c>
      <c r="M25" s="59">
        <f>K25*L25</f>
        <v>60000</v>
      </c>
    </row>
    <row r="26" spans="2:13" ht="20.149999999999999" customHeight="1" x14ac:dyDescent="0.35">
      <c r="B26" s="74"/>
      <c r="C26" s="48" t="s">
        <v>10</v>
      </c>
      <c r="D26" s="131" t="s">
        <v>69</v>
      </c>
      <c r="E26" s="131"/>
      <c r="F26" s="131"/>
      <c r="G26" s="131"/>
      <c r="H26" s="131"/>
      <c r="I26" s="131"/>
      <c r="J26" s="131"/>
      <c r="K26" s="60">
        <v>1</v>
      </c>
      <c r="L26" s="61">
        <v>40000</v>
      </c>
      <c r="M26" s="59">
        <f>+K26*L26</f>
        <v>40000</v>
      </c>
    </row>
    <row r="27" spans="2:13" ht="20.149999999999999" customHeight="1" x14ac:dyDescent="0.35">
      <c r="B27" s="74"/>
      <c r="C27" s="48" t="s">
        <v>11</v>
      </c>
      <c r="D27" s="131"/>
      <c r="E27" s="131"/>
      <c r="F27" s="131"/>
      <c r="G27" s="131"/>
      <c r="H27" s="131"/>
      <c r="I27" s="131"/>
      <c r="J27" s="131"/>
      <c r="K27" s="60"/>
      <c r="L27" s="61"/>
      <c r="M27" s="59">
        <f t="shared" ref="M27:M34" si="1">+K27*L27</f>
        <v>0</v>
      </c>
    </row>
    <row r="28" spans="2:13" ht="20.149999999999999" customHeight="1" x14ac:dyDescent="0.35">
      <c r="B28" s="74"/>
      <c r="C28" s="48" t="s">
        <v>12</v>
      </c>
      <c r="D28" s="131"/>
      <c r="E28" s="131"/>
      <c r="F28" s="131"/>
      <c r="G28" s="131"/>
      <c r="H28" s="131"/>
      <c r="I28" s="131"/>
      <c r="J28" s="131"/>
      <c r="K28" s="60"/>
      <c r="L28" s="61"/>
      <c r="M28" s="59">
        <f t="shared" si="1"/>
        <v>0</v>
      </c>
    </row>
    <row r="29" spans="2:13" ht="20.149999999999999" customHeight="1" x14ac:dyDescent="0.35">
      <c r="B29" s="74"/>
      <c r="C29" s="48" t="s">
        <v>13</v>
      </c>
      <c r="D29" s="131"/>
      <c r="E29" s="131"/>
      <c r="F29" s="131"/>
      <c r="G29" s="131"/>
      <c r="H29" s="131"/>
      <c r="I29" s="131"/>
      <c r="J29" s="131"/>
      <c r="K29" s="60"/>
      <c r="L29" s="61"/>
      <c r="M29" s="59">
        <f t="shared" si="1"/>
        <v>0</v>
      </c>
    </row>
    <row r="30" spans="2:13" ht="20.149999999999999" customHeight="1" x14ac:dyDescent="0.35">
      <c r="B30" s="74"/>
      <c r="C30" s="48" t="s">
        <v>14</v>
      </c>
      <c r="D30" s="131"/>
      <c r="E30" s="131"/>
      <c r="F30" s="131"/>
      <c r="G30" s="131"/>
      <c r="H30" s="131"/>
      <c r="I30" s="131"/>
      <c r="J30" s="131"/>
      <c r="K30" s="60"/>
      <c r="L30" s="61"/>
      <c r="M30" s="59">
        <f t="shared" si="1"/>
        <v>0</v>
      </c>
    </row>
    <row r="31" spans="2:13" ht="20.149999999999999" customHeight="1" x14ac:dyDescent="0.35">
      <c r="B31" s="74"/>
      <c r="C31" s="48" t="s">
        <v>15</v>
      </c>
      <c r="D31" s="131"/>
      <c r="E31" s="131"/>
      <c r="F31" s="131"/>
      <c r="G31" s="131"/>
      <c r="H31" s="131"/>
      <c r="I31" s="131"/>
      <c r="J31" s="131"/>
      <c r="K31" s="60"/>
      <c r="L31" s="61"/>
      <c r="M31" s="59">
        <f t="shared" si="1"/>
        <v>0</v>
      </c>
    </row>
    <row r="32" spans="2:13" ht="20.149999999999999" customHeight="1" x14ac:dyDescent="0.35">
      <c r="B32" s="74"/>
      <c r="C32" s="48" t="s">
        <v>16</v>
      </c>
      <c r="D32" s="131"/>
      <c r="E32" s="131"/>
      <c r="F32" s="131"/>
      <c r="G32" s="131"/>
      <c r="H32" s="131"/>
      <c r="I32" s="131"/>
      <c r="J32" s="131"/>
      <c r="K32" s="60"/>
      <c r="L32" s="61"/>
      <c r="M32" s="59">
        <f t="shared" si="1"/>
        <v>0</v>
      </c>
    </row>
    <row r="33" spans="2:13" s="13" customFormat="1" ht="20.149999999999999" customHeight="1" x14ac:dyDescent="0.35">
      <c r="B33" s="74"/>
      <c r="C33" s="48" t="s">
        <v>17</v>
      </c>
      <c r="D33" s="131"/>
      <c r="E33" s="131"/>
      <c r="F33" s="131"/>
      <c r="G33" s="131"/>
      <c r="H33" s="131"/>
      <c r="I33" s="131"/>
      <c r="J33" s="131"/>
      <c r="K33" s="60"/>
      <c r="L33" s="61"/>
      <c r="M33" s="59">
        <f t="shared" si="1"/>
        <v>0</v>
      </c>
    </row>
    <row r="34" spans="2:13" s="13" customFormat="1" ht="20.149999999999999" customHeight="1" x14ac:dyDescent="0.35">
      <c r="B34" s="74"/>
      <c r="C34" s="48" t="s">
        <v>18</v>
      </c>
      <c r="D34" s="131"/>
      <c r="E34" s="131"/>
      <c r="F34" s="131"/>
      <c r="G34" s="131"/>
      <c r="H34" s="131"/>
      <c r="I34" s="131"/>
      <c r="J34" s="131"/>
      <c r="K34" s="60"/>
      <c r="L34" s="61"/>
      <c r="M34" s="59">
        <f t="shared" si="1"/>
        <v>0</v>
      </c>
    </row>
    <row r="35" spans="2:13" s="13" customFormat="1" ht="20.149999999999999" customHeight="1" x14ac:dyDescent="0.35">
      <c r="B35" s="74"/>
      <c r="C35" s="48"/>
      <c r="D35" s="130" t="s">
        <v>19</v>
      </c>
      <c r="E35" s="130"/>
      <c r="F35" s="130"/>
      <c r="G35" s="130"/>
      <c r="H35" s="130"/>
      <c r="I35" s="130"/>
      <c r="J35" s="71" t="str">
        <f>IF(M36="10%","Da","Ne")</f>
        <v>Da</v>
      </c>
      <c r="K35" s="62" t="str">
        <f>IF(M36&gt;="10%","10%","0%")</f>
        <v>10%</v>
      </c>
      <c r="L35" s="62" t="s">
        <v>20</v>
      </c>
      <c r="M35" s="63">
        <f>SUM(M25:M34)</f>
        <v>100000</v>
      </c>
    </row>
    <row r="36" spans="2:13" s="13" customFormat="1" ht="20.149999999999999" customHeight="1" x14ac:dyDescent="0.35">
      <c r="B36" s="74"/>
      <c r="C36" s="48"/>
      <c r="D36" s="64"/>
      <c r="E36" s="51"/>
      <c r="F36" s="51"/>
      <c r="G36" s="51"/>
      <c r="H36" s="51"/>
      <c r="I36" s="51"/>
      <c r="J36" s="49"/>
      <c r="K36" s="49"/>
      <c r="L36" s="49"/>
      <c r="M36" s="65" t="str">
        <f>IFERROR(IF((M35/$L$6)&gt;=10%,"10%","0%"),"0%")</f>
        <v>10%</v>
      </c>
    </row>
    <row r="37" spans="2:13" s="13" customFormat="1" ht="20.149999999999999" customHeight="1" x14ac:dyDescent="0.35">
      <c r="B37" s="74"/>
      <c r="C37" s="48" t="s">
        <v>22</v>
      </c>
      <c r="D37" s="85" t="s">
        <v>59</v>
      </c>
      <c r="E37" s="49"/>
      <c r="F37" s="49"/>
      <c r="G37" s="49"/>
      <c r="H37" s="49"/>
      <c r="I37" s="49"/>
      <c r="J37" s="49"/>
      <c r="K37" s="49"/>
      <c r="L37" s="49"/>
      <c r="M37" s="67"/>
    </row>
    <row r="38" spans="2:13" s="13" customFormat="1" ht="20.149999999999999" customHeight="1" x14ac:dyDescent="0.35">
      <c r="B38" s="74"/>
      <c r="C38" s="48"/>
      <c r="D38" s="49" t="s">
        <v>4</v>
      </c>
      <c r="E38" s="128" t="s">
        <v>153</v>
      </c>
      <c r="F38" s="128"/>
      <c r="G38" s="128"/>
      <c r="H38" s="128"/>
      <c r="I38" s="128"/>
      <c r="J38" s="128"/>
      <c r="K38" s="128"/>
      <c r="L38" s="128"/>
      <c r="M38" s="129"/>
    </row>
    <row r="39" spans="2:13" s="13" customFormat="1" ht="29" x14ac:dyDescent="0.35">
      <c r="B39" s="74"/>
      <c r="C39" s="48"/>
      <c r="D39" s="52" t="s">
        <v>134</v>
      </c>
      <c r="E39" s="49"/>
      <c r="F39" s="49"/>
      <c r="G39" s="52"/>
      <c r="H39" s="53"/>
      <c r="I39" s="52"/>
      <c r="J39" s="54"/>
      <c r="K39" s="55" t="s">
        <v>6</v>
      </c>
      <c r="L39" s="54" t="s">
        <v>7</v>
      </c>
      <c r="M39" s="56" t="s">
        <v>8</v>
      </c>
    </row>
    <row r="40" spans="2:13" s="13" customFormat="1" ht="20.149999999999999" customHeight="1" x14ac:dyDescent="0.35">
      <c r="B40" s="74"/>
      <c r="C40" s="48" t="s">
        <v>9</v>
      </c>
      <c r="D40" s="131" t="s">
        <v>64</v>
      </c>
      <c r="E40" s="131"/>
      <c r="F40" s="131"/>
      <c r="G40" s="131"/>
      <c r="H40" s="131"/>
      <c r="I40" s="131"/>
      <c r="J40" s="131"/>
      <c r="K40" s="57">
        <v>5</v>
      </c>
      <c r="L40" s="58">
        <v>10000</v>
      </c>
      <c r="M40" s="59">
        <f>K40*L40</f>
        <v>50000</v>
      </c>
    </row>
    <row r="41" spans="2:13" s="13" customFormat="1" ht="20.149999999999999" customHeight="1" x14ac:dyDescent="0.35">
      <c r="B41" s="74"/>
      <c r="C41" s="48" t="s">
        <v>10</v>
      </c>
      <c r="D41" s="131" t="s">
        <v>65</v>
      </c>
      <c r="E41" s="131"/>
      <c r="F41" s="131"/>
      <c r="G41" s="131"/>
      <c r="H41" s="131"/>
      <c r="I41" s="131"/>
      <c r="J41" s="131"/>
      <c r="K41" s="60">
        <v>5</v>
      </c>
      <c r="L41" s="61">
        <v>1000</v>
      </c>
      <c r="M41" s="59">
        <f>+K41*L41</f>
        <v>5000</v>
      </c>
    </row>
    <row r="42" spans="2:13" s="13" customFormat="1" ht="20.149999999999999" customHeight="1" x14ac:dyDescent="0.35">
      <c r="B42" s="74"/>
      <c r="C42" s="48" t="s">
        <v>11</v>
      </c>
      <c r="D42" s="131" t="s">
        <v>66</v>
      </c>
      <c r="E42" s="131"/>
      <c r="F42" s="131"/>
      <c r="G42" s="131"/>
      <c r="H42" s="131"/>
      <c r="I42" s="131"/>
      <c r="J42" s="131"/>
      <c r="K42" s="60">
        <v>1</v>
      </c>
      <c r="L42" s="61">
        <v>34000</v>
      </c>
      <c r="M42" s="59">
        <f t="shared" ref="M42:M49" si="2">+K42*L42</f>
        <v>34000</v>
      </c>
    </row>
    <row r="43" spans="2:13" s="13" customFormat="1" ht="20.149999999999999" customHeight="1" x14ac:dyDescent="0.35">
      <c r="B43" s="74"/>
      <c r="C43" s="48" t="s">
        <v>12</v>
      </c>
      <c r="D43" s="131"/>
      <c r="E43" s="131"/>
      <c r="F43" s="131"/>
      <c r="G43" s="131"/>
      <c r="H43" s="131"/>
      <c r="I43" s="131"/>
      <c r="J43" s="131"/>
      <c r="K43" s="60"/>
      <c r="L43" s="61"/>
      <c r="M43" s="59">
        <f t="shared" si="2"/>
        <v>0</v>
      </c>
    </row>
    <row r="44" spans="2:13" s="13" customFormat="1" ht="20.149999999999999" customHeight="1" x14ac:dyDescent="0.35">
      <c r="B44" s="74"/>
      <c r="C44" s="48" t="s">
        <v>13</v>
      </c>
      <c r="D44" s="131"/>
      <c r="E44" s="131"/>
      <c r="F44" s="131"/>
      <c r="G44" s="131"/>
      <c r="H44" s="131"/>
      <c r="I44" s="131"/>
      <c r="J44" s="131"/>
      <c r="K44" s="60"/>
      <c r="L44" s="61"/>
      <c r="M44" s="59">
        <f t="shared" si="2"/>
        <v>0</v>
      </c>
    </row>
    <row r="45" spans="2:13" s="13" customFormat="1" ht="20.149999999999999" customHeight="1" x14ac:dyDescent="0.35">
      <c r="B45" s="74"/>
      <c r="C45" s="48" t="s">
        <v>14</v>
      </c>
      <c r="D45" s="131"/>
      <c r="E45" s="131"/>
      <c r="F45" s="131"/>
      <c r="G45" s="131"/>
      <c r="H45" s="131"/>
      <c r="I45" s="131"/>
      <c r="J45" s="131"/>
      <c r="K45" s="60"/>
      <c r="L45" s="61"/>
      <c r="M45" s="59">
        <f t="shared" si="2"/>
        <v>0</v>
      </c>
    </row>
    <row r="46" spans="2:13" s="13" customFormat="1" ht="20.149999999999999" customHeight="1" x14ac:dyDescent="0.35">
      <c r="B46" s="74"/>
      <c r="C46" s="48" t="s">
        <v>15</v>
      </c>
      <c r="D46" s="131"/>
      <c r="E46" s="131"/>
      <c r="F46" s="131"/>
      <c r="G46" s="131"/>
      <c r="H46" s="131"/>
      <c r="I46" s="131"/>
      <c r="J46" s="131"/>
      <c r="K46" s="60"/>
      <c r="L46" s="61"/>
      <c r="M46" s="59">
        <f t="shared" si="2"/>
        <v>0</v>
      </c>
    </row>
    <row r="47" spans="2:13" s="13" customFormat="1" ht="20.149999999999999" customHeight="1" x14ac:dyDescent="0.35">
      <c r="B47" s="74"/>
      <c r="C47" s="48" t="s">
        <v>16</v>
      </c>
      <c r="D47" s="131"/>
      <c r="E47" s="131"/>
      <c r="F47" s="131"/>
      <c r="G47" s="131"/>
      <c r="H47" s="131"/>
      <c r="I47" s="131"/>
      <c r="J47" s="131"/>
      <c r="K47" s="60"/>
      <c r="L47" s="61"/>
      <c r="M47" s="59">
        <f t="shared" si="2"/>
        <v>0</v>
      </c>
    </row>
    <row r="48" spans="2:13" s="13" customFormat="1" ht="20.149999999999999" customHeight="1" x14ac:dyDescent="0.35">
      <c r="B48" s="74"/>
      <c r="C48" s="48" t="s">
        <v>17</v>
      </c>
      <c r="D48" s="131"/>
      <c r="E48" s="131"/>
      <c r="F48" s="131"/>
      <c r="G48" s="131"/>
      <c r="H48" s="131"/>
      <c r="I48" s="131"/>
      <c r="J48" s="131"/>
      <c r="K48" s="60"/>
      <c r="L48" s="61"/>
      <c r="M48" s="59">
        <f t="shared" si="2"/>
        <v>0</v>
      </c>
    </row>
    <row r="49" spans="2:13" s="13" customFormat="1" ht="20.149999999999999" customHeight="1" x14ac:dyDescent="0.35">
      <c r="B49" s="74"/>
      <c r="C49" s="48" t="s">
        <v>18</v>
      </c>
      <c r="D49" s="131"/>
      <c r="E49" s="131"/>
      <c r="F49" s="131"/>
      <c r="G49" s="131"/>
      <c r="H49" s="131"/>
      <c r="I49" s="131"/>
      <c r="J49" s="131"/>
      <c r="K49" s="60"/>
      <c r="L49" s="61"/>
      <c r="M49" s="59">
        <f t="shared" si="2"/>
        <v>0</v>
      </c>
    </row>
    <row r="50" spans="2:13" s="13" customFormat="1" ht="20.149999999999999" customHeight="1" x14ac:dyDescent="0.35">
      <c r="B50" s="74"/>
      <c r="C50" s="48"/>
      <c r="D50" s="130" t="s">
        <v>19</v>
      </c>
      <c r="E50" s="130"/>
      <c r="F50" s="130"/>
      <c r="G50" s="130"/>
      <c r="H50" s="130"/>
      <c r="I50" s="130"/>
      <c r="J50" s="71" t="str">
        <f>IF(M51="10%","Da","Ne")</f>
        <v>Ne</v>
      </c>
      <c r="K50" s="62" t="str">
        <f>IF(M51&gt;="10%","10%","0%")</f>
        <v>0%</v>
      </c>
      <c r="L50" s="62" t="s">
        <v>20</v>
      </c>
      <c r="M50" s="63">
        <f>SUM(M40:M49)</f>
        <v>89000</v>
      </c>
    </row>
    <row r="51" spans="2:13" s="13" customFormat="1" ht="20.149999999999999" customHeight="1" x14ac:dyDescent="0.35">
      <c r="B51" s="74"/>
      <c r="C51" s="48"/>
      <c r="D51" s="64"/>
      <c r="E51" s="51"/>
      <c r="F51" s="51"/>
      <c r="G51" s="51"/>
      <c r="H51" s="51"/>
      <c r="I51" s="51"/>
      <c r="J51" s="49"/>
      <c r="K51" s="49"/>
      <c r="L51" s="49"/>
      <c r="M51" s="65" t="str">
        <f>IFERROR(IF((M50/$L$6)&gt;=10%,"10%","0%"),"0%")</f>
        <v>0%</v>
      </c>
    </row>
    <row r="52" spans="2:13" s="13" customFormat="1" ht="20.149999999999999" customHeight="1" x14ac:dyDescent="0.35">
      <c r="B52" s="74"/>
      <c r="C52" s="48" t="s">
        <v>23</v>
      </c>
      <c r="D52" s="85" t="s">
        <v>70</v>
      </c>
      <c r="E52" s="49"/>
      <c r="F52" s="49"/>
      <c r="G52" s="49"/>
      <c r="H52" s="49"/>
      <c r="I52" s="49"/>
      <c r="J52" s="49"/>
      <c r="K52" s="49"/>
      <c r="L52" s="49"/>
      <c r="M52" s="50"/>
    </row>
    <row r="53" spans="2:13" s="13" customFormat="1" ht="20.149999999999999" customHeight="1" x14ac:dyDescent="0.35">
      <c r="B53" s="74"/>
      <c r="C53" s="48"/>
      <c r="D53" s="49" t="s">
        <v>4</v>
      </c>
      <c r="E53" s="128" t="s">
        <v>71</v>
      </c>
      <c r="F53" s="128"/>
      <c r="G53" s="128"/>
      <c r="H53" s="128"/>
      <c r="I53" s="128"/>
      <c r="J53" s="128"/>
      <c r="K53" s="128"/>
      <c r="L53" s="128"/>
      <c r="M53" s="129"/>
    </row>
    <row r="54" spans="2:13" s="13" customFormat="1" ht="24.75" customHeight="1" x14ac:dyDescent="0.35">
      <c r="B54" s="74"/>
      <c r="C54" s="48"/>
      <c r="D54" s="52" t="s">
        <v>134</v>
      </c>
      <c r="E54" s="49"/>
      <c r="F54" s="49"/>
      <c r="G54" s="52"/>
      <c r="H54" s="53"/>
      <c r="I54" s="52"/>
      <c r="J54" s="54"/>
      <c r="K54" s="55" t="s">
        <v>6</v>
      </c>
      <c r="L54" s="54" t="s">
        <v>7</v>
      </c>
      <c r="M54" s="56" t="s">
        <v>8</v>
      </c>
    </row>
    <row r="55" spans="2:13" s="13" customFormat="1" ht="22.5" customHeight="1" x14ac:dyDescent="0.35">
      <c r="B55" s="74"/>
      <c r="C55" s="48" t="s">
        <v>9</v>
      </c>
      <c r="D55" s="131" t="s">
        <v>72</v>
      </c>
      <c r="E55" s="131"/>
      <c r="F55" s="131"/>
      <c r="G55" s="131"/>
      <c r="H55" s="131"/>
      <c r="I55" s="131"/>
      <c r="J55" s="131"/>
      <c r="K55" s="57">
        <v>1</v>
      </c>
      <c r="L55" s="58">
        <v>25000</v>
      </c>
      <c r="M55" s="59">
        <f>K55*L55</f>
        <v>25000</v>
      </c>
    </row>
    <row r="56" spans="2:13" s="13" customFormat="1" ht="20.149999999999999" customHeight="1" x14ac:dyDescent="0.35">
      <c r="B56" s="74"/>
      <c r="C56" s="48" t="s">
        <v>10</v>
      </c>
      <c r="D56" s="131" t="s">
        <v>73</v>
      </c>
      <c r="E56" s="131"/>
      <c r="F56" s="131"/>
      <c r="G56" s="131"/>
      <c r="H56" s="131"/>
      <c r="I56" s="131"/>
      <c r="J56" s="131"/>
      <c r="K56" s="60">
        <v>1</v>
      </c>
      <c r="L56" s="61">
        <v>25000</v>
      </c>
      <c r="M56" s="59">
        <f>+K56*L56</f>
        <v>25000</v>
      </c>
    </row>
    <row r="57" spans="2:13" s="13" customFormat="1" ht="20.149999999999999" customHeight="1" x14ac:dyDescent="0.35">
      <c r="B57" s="74"/>
      <c r="C57" s="48" t="s">
        <v>11</v>
      </c>
      <c r="D57" s="131" t="s">
        <v>69</v>
      </c>
      <c r="E57" s="131"/>
      <c r="F57" s="131"/>
      <c r="G57" s="131"/>
      <c r="H57" s="131"/>
      <c r="I57" s="131"/>
      <c r="J57" s="131"/>
      <c r="K57" s="60">
        <v>1</v>
      </c>
      <c r="L57" s="61">
        <v>40000</v>
      </c>
      <c r="M57" s="59">
        <f t="shared" ref="M57:M64" si="3">+K57*L57</f>
        <v>40000</v>
      </c>
    </row>
    <row r="58" spans="2:13" s="13" customFormat="1" ht="20.149999999999999" customHeight="1" x14ac:dyDescent="0.35">
      <c r="B58" s="74"/>
      <c r="C58" s="48" t="s">
        <v>12</v>
      </c>
      <c r="D58" s="131"/>
      <c r="E58" s="131"/>
      <c r="F58" s="131"/>
      <c r="G58" s="131"/>
      <c r="H58" s="131"/>
      <c r="I58" s="131"/>
      <c r="J58" s="131"/>
      <c r="K58" s="60"/>
      <c r="L58" s="61"/>
      <c r="M58" s="59">
        <f t="shared" si="3"/>
        <v>0</v>
      </c>
    </row>
    <row r="59" spans="2:13" s="13" customFormat="1" ht="20.149999999999999" customHeight="1" x14ac:dyDescent="0.35">
      <c r="B59" s="74"/>
      <c r="C59" s="48" t="s">
        <v>13</v>
      </c>
      <c r="D59" s="131"/>
      <c r="E59" s="131"/>
      <c r="F59" s="131"/>
      <c r="G59" s="131"/>
      <c r="H59" s="131"/>
      <c r="I59" s="131"/>
      <c r="J59" s="131"/>
      <c r="K59" s="60"/>
      <c r="L59" s="61"/>
      <c r="M59" s="59">
        <f t="shared" si="3"/>
        <v>0</v>
      </c>
    </row>
    <row r="60" spans="2:13" s="13" customFormat="1" ht="20.149999999999999" customHeight="1" x14ac:dyDescent="0.35">
      <c r="B60" s="74"/>
      <c r="C60" s="48" t="s">
        <v>14</v>
      </c>
      <c r="D60" s="131"/>
      <c r="E60" s="131"/>
      <c r="F60" s="131"/>
      <c r="G60" s="131"/>
      <c r="H60" s="131"/>
      <c r="I60" s="131"/>
      <c r="J60" s="131"/>
      <c r="K60" s="60"/>
      <c r="L60" s="61"/>
      <c r="M60" s="59">
        <f t="shared" si="3"/>
        <v>0</v>
      </c>
    </row>
    <row r="61" spans="2:13" s="13" customFormat="1" ht="20.149999999999999" customHeight="1" x14ac:dyDescent="0.35">
      <c r="B61" s="74"/>
      <c r="C61" s="48" t="s">
        <v>15</v>
      </c>
      <c r="D61" s="131"/>
      <c r="E61" s="131"/>
      <c r="F61" s="131"/>
      <c r="G61" s="131"/>
      <c r="H61" s="131"/>
      <c r="I61" s="131"/>
      <c r="J61" s="131"/>
      <c r="K61" s="60"/>
      <c r="L61" s="61"/>
      <c r="M61" s="59">
        <f t="shared" si="3"/>
        <v>0</v>
      </c>
    </row>
    <row r="62" spans="2:13" s="13" customFormat="1" ht="20.149999999999999" customHeight="1" x14ac:dyDescent="0.35">
      <c r="B62" s="74"/>
      <c r="C62" s="48" t="s">
        <v>16</v>
      </c>
      <c r="D62" s="131"/>
      <c r="E62" s="131"/>
      <c r="F62" s="131"/>
      <c r="G62" s="131"/>
      <c r="H62" s="131"/>
      <c r="I62" s="131"/>
      <c r="J62" s="131"/>
      <c r="K62" s="60"/>
      <c r="L62" s="61"/>
      <c r="M62" s="59">
        <f t="shared" si="3"/>
        <v>0</v>
      </c>
    </row>
    <row r="63" spans="2:13" s="13" customFormat="1" ht="20.149999999999999" customHeight="1" x14ac:dyDescent="0.35">
      <c r="B63" s="74"/>
      <c r="C63" s="48" t="s">
        <v>17</v>
      </c>
      <c r="D63" s="131"/>
      <c r="E63" s="131"/>
      <c r="F63" s="131"/>
      <c r="G63" s="131"/>
      <c r="H63" s="131"/>
      <c r="I63" s="131"/>
      <c r="J63" s="131"/>
      <c r="K63" s="60"/>
      <c r="L63" s="61"/>
      <c r="M63" s="59">
        <f t="shared" si="3"/>
        <v>0</v>
      </c>
    </row>
    <row r="64" spans="2:13" s="13" customFormat="1" ht="20.149999999999999" customHeight="1" x14ac:dyDescent="0.35">
      <c r="B64" s="74"/>
      <c r="C64" s="48" t="s">
        <v>18</v>
      </c>
      <c r="D64" s="131"/>
      <c r="E64" s="131"/>
      <c r="F64" s="131"/>
      <c r="G64" s="131"/>
      <c r="H64" s="131"/>
      <c r="I64" s="131"/>
      <c r="J64" s="131"/>
      <c r="K64" s="60"/>
      <c r="L64" s="61"/>
      <c r="M64" s="59">
        <f t="shared" si="3"/>
        <v>0</v>
      </c>
    </row>
    <row r="65" spans="2:13" s="13" customFormat="1" ht="20.149999999999999" customHeight="1" x14ac:dyDescent="0.35">
      <c r="B65" s="74"/>
      <c r="C65" s="48"/>
      <c r="D65" s="130" t="s">
        <v>19</v>
      </c>
      <c r="E65" s="130"/>
      <c r="F65" s="130"/>
      <c r="G65" s="130"/>
      <c r="H65" s="130"/>
      <c r="I65" s="130"/>
      <c r="J65" s="71" t="str">
        <f>IF(M66="10%","Da","Ne")</f>
        <v>Ne</v>
      </c>
      <c r="K65" s="62" t="str">
        <f>IF(M66&gt;="10%","10%","0%")</f>
        <v>0%</v>
      </c>
      <c r="L65" s="62" t="s">
        <v>20</v>
      </c>
      <c r="M65" s="63">
        <f>SUM(M55:M64)</f>
        <v>90000</v>
      </c>
    </row>
    <row r="66" spans="2:13" s="13" customFormat="1" ht="20.149999999999999" customHeight="1" x14ac:dyDescent="0.35">
      <c r="B66" s="74"/>
      <c r="C66" s="48"/>
      <c r="D66" s="64"/>
      <c r="E66" s="51"/>
      <c r="F66" s="51"/>
      <c r="G66" s="51"/>
      <c r="H66" s="51"/>
      <c r="I66" s="51"/>
      <c r="J66" s="49"/>
      <c r="K66" s="49"/>
      <c r="L66" s="49"/>
      <c r="M66" s="65" t="str">
        <f>IFERROR(IF((M65/$L$6)&gt;=10%,"10%","0%"),"0%")</f>
        <v>0%</v>
      </c>
    </row>
    <row r="67" spans="2:13" s="13" customFormat="1" ht="20.149999999999999" customHeight="1" x14ac:dyDescent="0.35">
      <c r="B67" s="74"/>
      <c r="C67" s="48" t="s">
        <v>24</v>
      </c>
      <c r="D67" s="85" t="s">
        <v>3</v>
      </c>
      <c r="E67" s="49"/>
      <c r="F67" s="49"/>
      <c r="G67" s="49"/>
      <c r="H67" s="49"/>
      <c r="I67" s="49"/>
      <c r="J67" s="49"/>
      <c r="K67" s="49"/>
      <c r="L67" s="49"/>
      <c r="M67" s="50"/>
    </row>
    <row r="68" spans="2:13" s="13" customFormat="1" ht="20.149999999999999" customHeight="1" x14ac:dyDescent="0.35">
      <c r="B68" s="74"/>
      <c r="C68" s="48"/>
      <c r="D68" s="49" t="s">
        <v>4</v>
      </c>
      <c r="E68" s="128" t="s">
        <v>5</v>
      </c>
      <c r="F68" s="128"/>
      <c r="G68" s="128"/>
      <c r="H68" s="128"/>
      <c r="I68" s="128"/>
      <c r="J68" s="128"/>
      <c r="K68" s="128"/>
      <c r="L68" s="128"/>
      <c r="M68" s="129"/>
    </row>
    <row r="69" spans="2:13" s="13" customFormat="1" ht="29" x14ac:dyDescent="0.35">
      <c r="B69" s="74"/>
      <c r="C69" s="48"/>
      <c r="D69" s="52" t="s">
        <v>134</v>
      </c>
      <c r="E69" s="49"/>
      <c r="F69" s="49"/>
      <c r="G69" s="52"/>
      <c r="H69" s="53"/>
      <c r="I69" s="52"/>
      <c r="J69" s="54"/>
      <c r="K69" s="55" t="s">
        <v>6</v>
      </c>
      <c r="L69" s="54" t="s">
        <v>7</v>
      </c>
      <c r="M69" s="56" t="s">
        <v>8</v>
      </c>
    </row>
    <row r="70" spans="2:13" s="13" customFormat="1" ht="20.149999999999999" customHeight="1" x14ac:dyDescent="0.35">
      <c r="B70" s="74"/>
      <c r="C70" s="48" t="s">
        <v>9</v>
      </c>
      <c r="D70" s="131"/>
      <c r="E70" s="131"/>
      <c r="F70" s="131"/>
      <c r="G70" s="131"/>
      <c r="H70" s="131"/>
      <c r="I70" s="131"/>
      <c r="J70" s="131"/>
      <c r="K70" s="57"/>
      <c r="L70" s="58"/>
      <c r="M70" s="59">
        <f>K70*L70</f>
        <v>0</v>
      </c>
    </row>
    <row r="71" spans="2:13" s="13" customFormat="1" ht="20.149999999999999" customHeight="1" x14ac:dyDescent="0.35">
      <c r="B71" s="74"/>
      <c r="C71" s="48" t="s">
        <v>10</v>
      </c>
      <c r="D71" s="131"/>
      <c r="E71" s="131"/>
      <c r="F71" s="131"/>
      <c r="G71" s="131"/>
      <c r="H71" s="131"/>
      <c r="I71" s="131"/>
      <c r="J71" s="131"/>
      <c r="K71" s="60"/>
      <c r="L71" s="61"/>
      <c r="M71" s="59">
        <f>+K71*L71</f>
        <v>0</v>
      </c>
    </row>
    <row r="72" spans="2:13" s="13" customFormat="1" ht="20.149999999999999" customHeight="1" x14ac:dyDescent="0.35">
      <c r="B72" s="74"/>
      <c r="C72" s="48" t="s">
        <v>11</v>
      </c>
      <c r="D72" s="131"/>
      <c r="E72" s="131"/>
      <c r="F72" s="131"/>
      <c r="G72" s="131"/>
      <c r="H72" s="131"/>
      <c r="I72" s="131"/>
      <c r="J72" s="131"/>
      <c r="K72" s="60"/>
      <c r="L72" s="61"/>
      <c r="M72" s="59">
        <f t="shared" ref="M72:M79" si="4">+K72*L72</f>
        <v>0</v>
      </c>
    </row>
    <row r="73" spans="2:13" s="13" customFormat="1" ht="20.149999999999999" customHeight="1" x14ac:dyDescent="0.35">
      <c r="B73" s="74"/>
      <c r="C73" s="48" t="s">
        <v>12</v>
      </c>
      <c r="D73" s="131"/>
      <c r="E73" s="131"/>
      <c r="F73" s="131"/>
      <c r="G73" s="131"/>
      <c r="H73" s="131"/>
      <c r="I73" s="131"/>
      <c r="J73" s="131"/>
      <c r="K73" s="60"/>
      <c r="L73" s="61"/>
      <c r="M73" s="59">
        <f t="shared" si="4"/>
        <v>0</v>
      </c>
    </row>
    <row r="74" spans="2:13" s="13" customFormat="1" ht="20.149999999999999" customHeight="1" x14ac:dyDescent="0.35">
      <c r="B74" s="74"/>
      <c r="C74" s="48" t="s">
        <v>13</v>
      </c>
      <c r="D74" s="131"/>
      <c r="E74" s="131"/>
      <c r="F74" s="131"/>
      <c r="G74" s="131"/>
      <c r="H74" s="131"/>
      <c r="I74" s="131"/>
      <c r="J74" s="131"/>
      <c r="K74" s="60"/>
      <c r="L74" s="61"/>
      <c r="M74" s="59">
        <f t="shared" si="4"/>
        <v>0</v>
      </c>
    </row>
    <row r="75" spans="2:13" s="13" customFormat="1" ht="20.149999999999999" customHeight="1" x14ac:dyDescent="0.35">
      <c r="B75" s="74"/>
      <c r="C75" s="48" t="s">
        <v>14</v>
      </c>
      <c r="D75" s="131"/>
      <c r="E75" s="131"/>
      <c r="F75" s="131"/>
      <c r="G75" s="131"/>
      <c r="H75" s="131"/>
      <c r="I75" s="131"/>
      <c r="J75" s="131"/>
      <c r="K75" s="60"/>
      <c r="L75" s="61"/>
      <c r="M75" s="59">
        <f t="shared" si="4"/>
        <v>0</v>
      </c>
    </row>
    <row r="76" spans="2:13" s="13" customFormat="1" ht="20.149999999999999" customHeight="1" x14ac:dyDescent="0.35">
      <c r="B76" s="74"/>
      <c r="C76" s="48" t="s">
        <v>15</v>
      </c>
      <c r="D76" s="131"/>
      <c r="E76" s="131"/>
      <c r="F76" s="131"/>
      <c r="G76" s="131"/>
      <c r="H76" s="131"/>
      <c r="I76" s="131"/>
      <c r="J76" s="131"/>
      <c r="K76" s="60"/>
      <c r="L76" s="61"/>
      <c r="M76" s="59">
        <f t="shared" si="4"/>
        <v>0</v>
      </c>
    </row>
    <row r="77" spans="2:13" s="13" customFormat="1" ht="20.149999999999999" customHeight="1" x14ac:dyDescent="0.35">
      <c r="B77" s="74"/>
      <c r="C77" s="48" t="s">
        <v>16</v>
      </c>
      <c r="D77" s="131"/>
      <c r="E77" s="131"/>
      <c r="F77" s="131"/>
      <c r="G77" s="131"/>
      <c r="H77" s="131"/>
      <c r="I77" s="131"/>
      <c r="J77" s="131"/>
      <c r="K77" s="60"/>
      <c r="L77" s="61"/>
      <c r="M77" s="59">
        <f t="shared" si="4"/>
        <v>0</v>
      </c>
    </row>
    <row r="78" spans="2:13" s="13" customFormat="1" ht="20.149999999999999" customHeight="1" x14ac:dyDescent="0.35">
      <c r="B78" s="74"/>
      <c r="C78" s="48" t="s">
        <v>17</v>
      </c>
      <c r="D78" s="131"/>
      <c r="E78" s="131"/>
      <c r="F78" s="131"/>
      <c r="G78" s="131"/>
      <c r="H78" s="131"/>
      <c r="I78" s="131"/>
      <c r="J78" s="131"/>
      <c r="K78" s="60"/>
      <c r="L78" s="61"/>
      <c r="M78" s="59">
        <f t="shared" si="4"/>
        <v>0</v>
      </c>
    </row>
    <row r="79" spans="2:13" s="13" customFormat="1" ht="20.149999999999999" customHeight="1" x14ac:dyDescent="0.35">
      <c r="B79" s="74"/>
      <c r="C79" s="48" t="s">
        <v>18</v>
      </c>
      <c r="D79" s="131"/>
      <c r="E79" s="131"/>
      <c r="F79" s="131"/>
      <c r="G79" s="131"/>
      <c r="H79" s="131"/>
      <c r="I79" s="131"/>
      <c r="J79" s="131"/>
      <c r="K79" s="60"/>
      <c r="L79" s="61"/>
      <c r="M79" s="59">
        <f t="shared" si="4"/>
        <v>0</v>
      </c>
    </row>
    <row r="80" spans="2:13" s="13" customFormat="1" ht="20.149999999999999" customHeight="1" x14ac:dyDescent="0.35">
      <c r="B80" s="74"/>
      <c r="C80" s="48"/>
      <c r="D80" s="130" t="s">
        <v>19</v>
      </c>
      <c r="E80" s="130"/>
      <c r="F80" s="130"/>
      <c r="G80" s="130"/>
      <c r="H80" s="130"/>
      <c r="I80" s="130"/>
      <c r="J80" s="71" t="str">
        <f>IF(M81="10%","Da","Ne")</f>
        <v>Ne</v>
      </c>
      <c r="K80" s="62" t="str">
        <f>IF(M81&gt;="10%","10%","0%")</f>
        <v>0%</v>
      </c>
      <c r="L80" s="62" t="s">
        <v>20</v>
      </c>
      <c r="M80" s="63">
        <f>SUM(M70:M79)</f>
        <v>0</v>
      </c>
    </row>
    <row r="81" spans="2:13" s="13" customFormat="1" ht="20.149999999999999" customHeight="1" x14ac:dyDescent="0.35">
      <c r="B81" s="74"/>
      <c r="C81" s="48"/>
      <c r="D81" s="64"/>
      <c r="E81" s="51"/>
      <c r="F81" s="51"/>
      <c r="G81" s="51"/>
      <c r="H81" s="51"/>
      <c r="I81" s="51"/>
      <c r="J81" s="49"/>
      <c r="K81" s="49"/>
      <c r="L81" s="49"/>
      <c r="M81" s="65" t="str">
        <f>IFERROR(IF((M80/$L$6)&gt;=10%,"10%","0%"),"0%")</f>
        <v>0%</v>
      </c>
    </row>
    <row r="82" spans="2:13" s="13" customFormat="1" ht="20.149999999999999" customHeight="1" x14ac:dyDescent="0.35">
      <c r="B82" s="74"/>
      <c r="C82" s="48" t="s">
        <v>25</v>
      </c>
      <c r="D82" s="85" t="s">
        <v>3</v>
      </c>
      <c r="E82" s="68"/>
      <c r="F82" s="68"/>
      <c r="G82" s="68"/>
      <c r="H82" s="68"/>
      <c r="I82" s="68"/>
      <c r="J82" s="69"/>
      <c r="K82" s="69"/>
      <c r="L82" s="69"/>
      <c r="M82" s="70"/>
    </row>
    <row r="83" spans="2:13" s="13" customFormat="1" ht="20.149999999999999" customHeight="1" x14ac:dyDescent="0.35">
      <c r="B83" s="74"/>
      <c r="C83" s="48"/>
      <c r="D83" s="49" t="s">
        <v>4</v>
      </c>
      <c r="E83" s="128" t="s">
        <v>5</v>
      </c>
      <c r="F83" s="128"/>
      <c r="G83" s="128"/>
      <c r="H83" s="128"/>
      <c r="I83" s="128"/>
      <c r="J83" s="128"/>
      <c r="K83" s="128"/>
      <c r="L83" s="128"/>
      <c r="M83" s="129"/>
    </row>
    <row r="84" spans="2:13" s="13" customFormat="1" ht="29" x14ac:dyDescent="0.35">
      <c r="B84" s="74"/>
      <c r="C84" s="48"/>
      <c r="D84" s="52" t="s">
        <v>134</v>
      </c>
      <c r="E84" s="49"/>
      <c r="F84" s="49"/>
      <c r="G84" s="52"/>
      <c r="H84" s="53"/>
      <c r="I84" s="52"/>
      <c r="J84" s="54"/>
      <c r="K84" s="55" t="s">
        <v>6</v>
      </c>
      <c r="L84" s="54" t="s">
        <v>7</v>
      </c>
      <c r="M84" s="56" t="s">
        <v>8</v>
      </c>
    </row>
    <row r="85" spans="2:13" s="13" customFormat="1" ht="20.149999999999999" customHeight="1" x14ac:dyDescent="0.35">
      <c r="B85" s="74"/>
      <c r="C85" s="48" t="s">
        <v>9</v>
      </c>
      <c r="D85" s="131"/>
      <c r="E85" s="131"/>
      <c r="F85" s="131"/>
      <c r="G85" s="131"/>
      <c r="H85" s="131"/>
      <c r="I85" s="131"/>
      <c r="J85" s="131"/>
      <c r="K85" s="57"/>
      <c r="L85" s="58"/>
      <c r="M85" s="59">
        <f>K85*L85</f>
        <v>0</v>
      </c>
    </row>
    <row r="86" spans="2:13" s="13" customFormat="1" ht="20.149999999999999" customHeight="1" x14ac:dyDescent="0.35">
      <c r="B86" s="74"/>
      <c r="C86" s="48" t="s">
        <v>10</v>
      </c>
      <c r="D86" s="131"/>
      <c r="E86" s="131"/>
      <c r="F86" s="131"/>
      <c r="G86" s="131"/>
      <c r="H86" s="131"/>
      <c r="I86" s="131"/>
      <c r="J86" s="131"/>
      <c r="K86" s="60"/>
      <c r="L86" s="61"/>
      <c r="M86" s="59">
        <f>+K86*L86</f>
        <v>0</v>
      </c>
    </row>
    <row r="87" spans="2:13" s="13" customFormat="1" ht="20.149999999999999" customHeight="1" x14ac:dyDescent="0.35">
      <c r="B87" s="74"/>
      <c r="C87" s="48" t="s">
        <v>11</v>
      </c>
      <c r="D87" s="131"/>
      <c r="E87" s="131"/>
      <c r="F87" s="131"/>
      <c r="G87" s="131"/>
      <c r="H87" s="131"/>
      <c r="I87" s="131"/>
      <c r="J87" s="131"/>
      <c r="K87" s="60"/>
      <c r="L87" s="61"/>
      <c r="M87" s="59">
        <f t="shared" ref="M87:M94" si="5">+K87*L87</f>
        <v>0</v>
      </c>
    </row>
    <row r="88" spans="2:13" s="13" customFormat="1" ht="20.149999999999999" customHeight="1" x14ac:dyDescent="0.35">
      <c r="B88" s="74"/>
      <c r="C88" s="48" t="s">
        <v>12</v>
      </c>
      <c r="D88" s="131"/>
      <c r="E88" s="131"/>
      <c r="F88" s="131"/>
      <c r="G88" s="131"/>
      <c r="H88" s="131"/>
      <c r="I88" s="131"/>
      <c r="J88" s="131"/>
      <c r="K88" s="60"/>
      <c r="L88" s="61"/>
      <c r="M88" s="59">
        <f t="shared" si="5"/>
        <v>0</v>
      </c>
    </row>
    <row r="89" spans="2:13" s="13" customFormat="1" ht="20.149999999999999" customHeight="1" x14ac:dyDescent="0.35">
      <c r="B89" s="74"/>
      <c r="C89" s="48" t="s">
        <v>13</v>
      </c>
      <c r="D89" s="131"/>
      <c r="E89" s="131"/>
      <c r="F89" s="131"/>
      <c r="G89" s="131"/>
      <c r="H89" s="131"/>
      <c r="I89" s="131"/>
      <c r="J89" s="131"/>
      <c r="K89" s="60"/>
      <c r="L89" s="61"/>
      <c r="M89" s="59">
        <f t="shared" si="5"/>
        <v>0</v>
      </c>
    </row>
    <row r="90" spans="2:13" s="13" customFormat="1" ht="20.149999999999999" customHeight="1" x14ac:dyDescent="0.35">
      <c r="B90" s="74"/>
      <c r="C90" s="48" t="s">
        <v>14</v>
      </c>
      <c r="D90" s="131"/>
      <c r="E90" s="131"/>
      <c r="F90" s="131"/>
      <c r="G90" s="131"/>
      <c r="H90" s="131"/>
      <c r="I90" s="131"/>
      <c r="J90" s="131"/>
      <c r="K90" s="60"/>
      <c r="L90" s="61"/>
      <c r="M90" s="59">
        <f t="shared" si="5"/>
        <v>0</v>
      </c>
    </row>
    <row r="91" spans="2:13" s="13" customFormat="1" ht="20.149999999999999" customHeight="1" x14ac:dyDescent="0.35">
      <c r="B91" s="74"/>
      <c r="C91" s="48" t="s">
        <v>15</v>
      </c>
      <c r="D91" s="131"/>
      <c r="E91" s="131"/>
      <c r="F91" s="131"/>
      <c r="G91" s="131"/>
      <c r="H91" s="131"/>
      <c r="I91" s="131"/>
      <c r="J91" s="131"/>
      <c r="K91" s="60"/>
      <c r="L91" s="61"/>
      <c r="M91" s="59">
        <f t="shared" si="5"/>
        <v>0</v>
      </c>
    </row>
    <row r="92" spans="2:13" s="13" customFormat="1" ht="20.149999999999999" customHeight="1" x14ac:dyDescent="0.35">
      <c r="B92" s="74"/>
      <c r="C92" s="48" t="s">
        <v>16</v>
      </c>
      <c r="D92" s="131"/>
      <c r="E92" s="131"/>
      <c r="F92" s="131"/>
      <c r="G92" s="131"/>
      <c r="H92" s="131"/>
      <c r="I92" s="131"/>
      <c r="J92" s="131"/>
      <c r="K92" s="60"/>
      <c r="L92" s="61"/>
      <c r="M92" s="59">
        <f t="shared" si="5"/>
        <v>0</v>
      </c>
    </row>
    <row r="93" spans="2:13" s="13" customFormat="1" ht="20.149999999999999" customHeight="1" x14ac:dyDescent="0.35">
      <c r="B93" s="74"/>
      <c r="C93" s="48" t="s">
        <v>17</v>
      </c>
      <c r="D93" s="131"/>
      <c r="E93" s="131"/>
      <c r="F93" s="131"/>
      <c r="G93" s="131"/>
      <c r="H93" s="131"/>
      <c r="I93" s="131"/>
      <c r="J93" s="131"/>
      <c r="K93" s="60"/>
      <c r="L93" s="61"/>
      <c r="M93" s="59">
        <f t="shared" si="5"/>
        <v>0</v>
      </c>
    </row>
    <row r="94" spans="2:13" s="13" customFormat="1" ht="20.149999999999999" customHeight="1" x14ac:dyDescent="0.35">
      <c r="B94" s="74"/>
      <c r="C94" s="48" t="s">
        <v>18</v>
      </c>
      <c r="D94" s="131"/>
      <c r="E94" s="131"/>
      <c r="F94" s="131"/>
      <c r="G94" s="131"/>
      <c r="H94" s="131"/>
      <c r="I94" s="131"/>
      <c r="J94" s="131"/>
      <c r="K94" s="60"/>
      <c r="L94" s="61"/>
      <c r="M94" s="59">
        <f t="shared" si="5"/>
        <v>0</v>
      </c>
    </row>
    <row r="95" spans="2:13" s="13" customFormat="1" ht="20.149999999999999" customHeight="1" x14ac:dyDescent="0.35">
      <c r="B95" s="74"/>
      <c r="C95" s="48"/>
      <c r="D95" s="130" t="s">
        <v>19</v>
      </c>
      <c r="E95" s="130"/>
      <c r="F95" s="130"/>
      <c r="G95" s="130"/>
      <c r="H95" s="130"/>
      <c r="I95" s="130"/>
      <c r="J95" s="71" t="str">
        <f>IF(M96="10%","Da","Ne")</f>
        <v>Ne</v>
      </c>
      <c r="K95" s="62" t="str">
        <f>IF(M96&gt;="10%","10%","0%")</f>
        <v>0%</v>
      </c>
      <c r="L95" s="62" t="s">
        <v>20</v>
      </c>
      <c r="M95" s="63">
        <f>SUM(M85:M94)</f>
        <v>0</v>
      </c>
    </row>
    <row r="96" spans="2:13" s="13" customFormat="1" ht="20.149999999999999" customHeight="1" x14ac:dyDescent="0.35">
      <c r="B96" s="74"/>
      <c r="C96" s="48"/>
      <c r="D96" s="64"/>
      <c r="E96" s="51"/>
      <c r="F96" s="51"/>
      <c r="G96" s="51"/>
      <c r="H96" s="51"/>
      <c r="I96" s="51"/>
      <c r="J96" s="49"/>
      <c r="K96" s="49"/>
      <c r="L96" s="49"/>
      <c r="M96" s="65" t="str">
        <f>IFERROR(IF((M95/$L$6)&gt;=10%,"10%","0%"),"0%")</f>
        <v>0%</v>
      </c>
    </row>
    <row r="97" spans="2:13" ht="30.75" customHeight="1" x14ac:dyDescent="0.35">
      <c r="B97" s="75"/>
      <c r="C97" s="140" t="s">
        <v>26</v>
      </c>
      <c r="D97" s="140"/>
      <c r="E97" s="140"/>
      <c r="F97" s="140"/>
      <c r="G97" s="140"/>
      <c r="H97" s="140"/>
      <c r="I97" s="140"/>
      <c r="J97" s="140"/>
      <c r="K97" s="140"/>
      <c r="L97" s="140"/>
      <c r="M97" s="141"/>
    </row>
    <row r="98" spans="2:13" ht="21.75" customHeight="1" x14ac:dyDescent="0.35">
      <c r="B98" s="8"/>
      <c r="M98" s="11"/>
    </row>
    <row r="99" spans="2:13" ht="20.149999999999999" customHeight="1" x14ac:dyDescent="0.35">
      <c r="B99" s="9" t="s">
        <v>27</v>
      </c>
      <c r="C99" s="19"/>
      <c r="D99" s="124" t="s">
        <v>28</v>
      </c>
      <c r="E99" s="124"/>
      <c r="F99" s="124"/>
      <c r="G99" s="124"/>
      <c r="H99" s="124"/>
      <c r="I99" s="124"/>
      <c r="J99" s="124"/>
      <c r="K99" s="33"/>
      <c r="L99" s="33"/>
      <c r="M99" s="10"/>
    </row>
    <row r="100" spans="2:13" ht="42" customHeight="1" x14ac:dyDescent="0.35">
      <c r="B100" s="17"/>
      <c r="C100" s="7"/>
      <c r="D100" s="116" t="s">
        <v>158</v>
      </c>
      <c r="E100" s="116"/>
      <c r="F100" s="116"/>
      <c r="G100" s="116"/>
      <c r="H100" s="116"/>
      <c r="I100" s="116"/>
      <c r="J100" s="116"/>
      <c r="K100" s="116"/>
      <c r="L100" s="116"/>
      <c r="M100" s="11"/>
    </row>
    <row r="101" spans="2:13" ht="9" customHeight="1" x14ac:dyDescent="0.35">
      <c r="B101" s="17"/>
      <c r="C101" s="7"/>
      <c r="D101" s="89"/>
      <c r="E101" s="18"/>
      <c r="F101" s="18"/>
      <c r="G101" s="18"/>
      <c r="H101" s="18"/>
      <c r="I101" s="18"/>
      <c r="J101" s="18"/>
      <c r="K101" s="18"/>
      <c r="L101" s="18"/>
      <c r="M101" s="11"/>
    </row>
    <row r="102" spans="2:13" ht="30.75" customHeight="1" x14ac:dyDescent="0.35">
      <c r="B102" s="17"/>
      <c r="C102" s="100" t="s">
        <v>140</v>
      </c>
      <c r="D102" s="99" t="s">
        <v>141</v>
      </c>
      <c r="E102" s="117" t="s">
        <v>142</v>
      </c>
      <c r="F102" s="117"/>
      <c r="G102" s="117"/>
      <c r="H102" s="117"/>
      <c r="I102" s="101" t="s">
        <v>29</v>
      </c>
      <c r="J102" s="121" t="s">
        <v>139</v>
      </c>
      <c r="K102" s="121"/>
      <c r="L102" s="121"/>
      <c r="M102" s="122"/>
    </row>
    <row r="103" spans="2:13" ht="33.75" customHeight="1" x14ac:dyDescent="0.35">
      <c r="B103" s="17"/>
      <c r="C103" s="7" t="s">
        <v>30</v>
      </c>
      <c r="D103" s="35" t="s">
        <v>31</v>
      </c>
      <c r="E103" s="153" t="s">
        <v>143</v>
      </c>
      <c r="F103" s="153"/>
      <c r="G103" s="153"/>
      <c r="H103" s="153"/>
      <c r="I103" s="102" t="str">
        <f>IF(D103="da","2%","0%")</f>
        <v>0%</v>
      </c>
      <c r="J103" s="155"/>
      <c r="K103" s="155"/>
      <c r="L103" s="155"/>
      <c r="M103" s="156"/>
    </row>
    <row r="104" spans="2:13" s="12" customFormat="1" ht="33" customHeight="1" x14ac:dyDescent="0.35">
      <c r="B104" s="38"/>
      <c r="C104" s="7" t="s">
        <v>32</v>
      </c>
      <c r="D104" s="35" t="s">
        <v>31</v>
      </c>
      <c r="E104" s="154" t="s">
        <v>144</v>
      </c>
      <c r="F104" s="154"/>
      <c r="G104" s="154"/>
      <c r="H104" s="154"/>
      <c r="I104" s="103" t="str">
        <f>IF(D104="da","2%","0%")</f>
        <v>0%</v>
      </c>
      <c r="J104" s="147"/>
      <c r="K104" s="147"/>
      <c r="L104" s="147"/>
      <c r="M104" s="148"/>
    </row>
    <row r="105" spans="2:13" ht="30" customHeight="1" x14ac:dyDescent="0.35">
      <c r="B105" s="17"/>
      <c r="C105" s="7" t="s">
        <v>33</v>
      </c>
      <c r="D105" s="35" t="s">
        <v>31</v>
      </c>
      <c r="E105" s="154" t="s">
        <v>145</v>
      </c>
      <c r="F105" s="154"/>
      <c r="G105" s="154"/>
      <c r="H105" s="154"/>
      <c r="I105" s="103" t="str">
        <f t="shared" ref="I105:I126" si="6">IF(D105="da","2%","0%")</f>
        <v>0%</v>
      </c>
      <c r="J105" s="147"/>
      <c r="K105" s="147"/>
      <c r="L105" s="147"/>
      <c r="M105" s="148"/>
    </row>
    <row r="106" spans="2:13" ht="30.75" customHeight="1" x14ac:dyDescent="0.35">
      <c r="B106" s="17"/>
      <c r="C106" s="7" t="s">
        <v>34</v>
      </c>
      <c r="D106" s="35" t="s">
        <v>31</v>
      </c>
      <c r="E106" s="154" t="s">
        <v>146</v>
      </c>
      <c r="F106" s="154"/>
      <c r="G106" s="154"/>
      <c r="H106" s="154"/>
      <c r="I106" s="103" t="str">
        <f t="shared" si="6"/>
        <v>0%</v>
      </c>
      <c r="J106" s="147"/>
      <c r="K106" s="147"/>
      <c r="L106" s="147"/>
      <c r="M106" s="148"/>
    </row>
    <row r="107" spans="2:13" ht="41.25" customHeight="1" x14ac:dyDescent="0.35">
      <c r="B107" s="17"/>
      <c r="C107" s="7" t="s">
        <v>35</v>
      </c>
      <c r="D107" s="35" t="s">
        <v>31</v>
      </c>
      <c r="E107" s="154" t="s">
        <v>147</v>
      </c>
      <c r="F107" s="154"/>
      <c r="G107" s="154"/>
      <c r="H107" s="154"/>
      <c r="I107" s="103" t="str">
        <f t="shared" si="6"/>
        <v>0%</v>
      </c>
      <c r="J107" s="147"/>
      <c r="K107" s="147"/>
      <c r="L107" s="147"/>
      <c r="M107" s="148"/>
    </row>
    <row r="108" spans="2:13" ht="35.15" customHeight="1" x14ac:dyDescent="0.35">
      <c r="B108" s="17"/>
      <c r="C108" s="7" t="s">
        <v>36</v>
      </c>
      <c r="D108" s="35" t="s">
        <v>31</v>
      </c>
      <c r="E108" s="135" t="s">
        <v>148</v>
      </c>
      <c r="F108" s="135"/>
      <c r="G108" s="135"/>
      <c r="H108" s="135"/>
      <c r="I108" s="103" t="str">
        <f t="shared" si="6"/>
        <v>0%</v>
      </c>
      <c r="J108" s="147"/>
      <c r="K108" s="147"/>
      <c r="L108" s="147"/>
      <c r="M108" s="148"/>
    </row>
    <row r="109" spans="2:13" ht="30" customHeight="1" x14ac:dyDescent="0.35">
      <c r="B109" s="17"/>
      <c r="C109" s="7" t="s">
        <v>37</v>
      </c>
      <c r="D109" s="35" t="s">
        <v>31</v>
      </c>
      <c r="E109" s="135" t="s">
        <v>149</v>
      </c>
      <c r="F109" s="135"/>
      <c r="G109" s="135"/>
      <c r="H109" s="135"/>
      <c r="I109" s="103" t="str">
        <f t="shared" si="6"/>
        <v>0%</v>
      </c>
      <c r="J109" s="147"/>
      <c r="K109" s="147"/>
      <c r="L109" s="147"/>
      <c r="M109" s="148"/>
    </row>
    <row r="110" spans="2:13" ht="26.25" customHeight="1" x14ac:dyDescent="0.35">
      <c r="B110" s="17"/>
      <c r="C110" s="7" t="s">
        <v>38</v>
      </c>
      <c r="D110" s="35" t="s">
        <v>31</v>
      </c>
      <c r="E110" s="134" t="s">
        <v>39</v>
      </c>
      <c r="F110" s="134"/>
      <c r="G110" s="134"/>
      <c r="H110" s="134"/>
      <c r="I110" s="103" t="str">
        <f t="shared" si="6"/>
        <v>0%</v>
      </c>
      <c r="J110" s="147"/>
      <c r="K110" s="147"/>
      <c r="L110" s="147"/>
      <c r="M110" s="148"/>
    </row>
    <row r="111" spans="2:13" ht="27" customHeight="1" x14ac:dyDescent="0.35">
      <c r="B111" s="17"/>
      <c r="C111" s="7" t="s">
        <v>40</v>
      </c>
      <c r="D111" s="35" t="s">
        <v>31</v>
      </c>
      <c r="E111" s="134" t="s">
        <v>41</v>
      </c>
      <c r="F111" s="134"/>
      <c r="G111" s="134"/>
      <c r="H111" s="134"/>
      <c r="I111" s="103" t="str">
        <f t="shared" si="6"/>
        <v>0%</v>
      </c>
      <c r="J111" s="147"/>
      <c r="K111" s="147"/>
      <c r="L111" s="147"/>
      <c r="M111" s="148"/>
    </row>
    <row r="112" spans="2:13" ht="27.75" customHeight="1" x14ac:dyDescent="0.35">
      <c r="B112" s="17"/>
      <c r="C112" s="7" t="s">
        <v>42</v>
      </c>
      <c r="D112" s="35" t="s">
        <v>31</v>
      </c>
      <c r="E112" s="134" t="s">
        <v>43</v>
      </c>
      <c r="F112" s="134"/>
      <c r="G112" s="134"/>
      <c r="H112" s="134"/>
      <c r="I112" s="103" t="str">
        <f t="shared" si="6"/>
        <v>0%</v>
      </c>
      <c r="J112" s="147"/>
      <c r="K112" s="147"/>
      <c r="L112" s="147"/>
      <c r="M112" s="148"/>
    </row>
    <row r="113" spans="2:13" ht="30.75" customHeight="1" x14ac:dyDescent="0.35">
      <c r="B113" s="17"/>
      <c r="C113" s="7" t="s">
        <v>44</v>
      </c>
      <c r="D113" s="35" t="s">
        <v>31</v>
      </c>
      <c r="E113" s="134" t="s">
        <v>45</v>
      </c>
      <c r="F113" s="134"/>
      <c r="G113" s="134"/>
      <c r="H113" s="134"/>
      <c r="I113" s="103" t="str">
        <f t="shared" si="6"/>
        <v>0%</v>
      </c>
      <c r="J113" s="147"/>
      <c r="K113" s="147"/>
      <c r="L113" s="147"/>
      <c r="M113" s="148"/>
    </row>
    <row r="114" spans="2:13" ht="35.15" customHeight="1" x14ac:dyDescent="0.35">
      <c r="B114" s="17"/>
      <c r="C114" s="7" t="s">
        <v>46</v>
      </c>
      <c r="D114" s="91" t="s">
        <v>31</v>
      </c>
      <c r="E114" s="139" t="s">
        <v>47</v>
      </c>
      <c r="F114" s="139"/>
      <c r="G114" s="139"/>
      <c r="H114" s="139"/>
      <c r="I114" s="104" t="str">
        <f t="shared" si="6"/>
        <v>0%</v>
      </c>
      <c r="J114" s="149"/>
      <c r="K114" s="149"/>
      <c r="L114" s="149"/>
      <c r="M114" s="150"/>
    </row>
    <row r="115" spans="2:13" ht="29.25" customHeight="1" x14ac:dyDescent="0.35">
      <c r="B115" s="17"/>
      <c r="D115" s="136" t="s">
        <v>150</v>
      </c>
      <c r="E115" s="137"/>
      <c r="F115" s="137"/>
      <c r="G115" s="137"/>
      <c r="H115" s="137"/>
      <c r="I115" s="105"/>
      <c r="J115" s="97"/>
      <c r="K115" s="97"/>
      <c r="L115" s="97"/>
      <c r="M115" s="10"/>
    </row>
    <row r="116" spans="2:13" ht="20.25" customHeight="1" x14ac:dyDescent="0.35">
      <c r="B116" s="17"/>
      <c r="D116" s="118" t="s">
        <v>151</v>
      </c>
      <c r="E116" s="119"/>
      <c r="F116" s="119"/>
      <c r="G116" s="119"/>
      <c r="H116" s="119"/>
      <c r="I116" s="92"/>
      <c r="M116" s="11"/>
    </row>
    <row r="117" spans="2:13" ht="14.25" customHeight="1" x14ac:dyDescent="0.35">
      <c r="B117" s="17"/>
      <c r="D117" s="119"/>
      <c r="E117" s="119"/>
      <c r="F117" s="119"/>
      <c r="G117" s="119"/>
      <c r="H117" s="119"/>
      <c r="I117" s="92"/>
      <c r="M117" s="11"/>
    </row>
    <row r="118" spans="2:13" ht="24" customHeight="1" x14ac:dyDescent="0.35">
      <c r="B118" s="17"/>
      <c r="C118" s="106" t="s">
        <v>140</v>
      </c>
      <c r="D118" s="93" t="s">
        <v>141</v>
      </c>
      <c r="E118" s="120" t="s">
        <v>152</v>
      </c>
      <c r="F118" s="120"/>
      <c r="G118" s="90"/>
      <c r="H118" s="90"/>
      <c r="I118" s="107" t="s">
        <v>29</v>
      </c>
      <c r="J118" s="151" t="s">
        <v>139</v>
      </c>
      <c r="K118" s="151"/>
      <c r="L118" s="151"/>
      <c r="M118" s="152"/>
    </row>
    <row r="119" spans="2:13" ht="20.149999999999999" customHeight="1" x14ac:dyDescent="0.35">
      <c r="B119" s="17"/>
      <c r="C119" s="7" t="s">
        <v>48</v>
      </c>
      <c r="D119" s="35" t="s">
        <v>31</v>
      </c>
      <c r="E119" s="138"/>
      <c r="F119" s="138"/>
      <c r="G119" s="138"/>
      <c r="H119" s="138"/>
      <c r="I119" s="103" t="str">
        <f t="shared" ref="I119:I125" si="7">IF(D119="da","2%","0%")</f>
        <v>0%</v>
      </c>
      <c r="J119" s="132"/>
      <c r="K119" s="132"/>
      <c r="L119" s="132"/>
      <c r="M119" s="133"/>
    </row>
    <row r="120" spans="2:13" ht="20.149999999999999" customHeight="1" x14ac:dyDescent="0.35">
      <c r="B120" s="17"/>
      <c r="C120" s="7" t="s">
        <v>49</v>
      </c>
      <c r="D120" s="35" t="s">
        <v>31</v>
      </c>
      <c r="E120" s="125"/>
      <c r="F120" s="125"/>
      <c r="G120" s="125"/>
      <c r="H120" s="125"/>
      <c r="I120" s="103" t="str">
        <f t="shared" si="7"/>
        <v>0%</v>
      </c>
      <c r="J120" s="94"/>
      <c r="K120" s="94"/>
      <c r="L120" s="94"/>
      <c r="M120" s="98"/>
    </row>
    <row r="121" spans="2:13" ht="20.149999999999999" customHeight="1" x14ac:dyDescent="0.35">
      <c r="B121" s="17"/>
      <c r="C121" s="7" t="s">
        <v>50</v>
      </c>
      <c r="D121" s="35" t="s">
        <v>31</v>
      </c>
      <c r="E121" s="125"/>
      <c r="F121" s="125"/>
      <c r="G121" s="125"/>
      <c r="H121" s="125"/>
      <c r="I121" s="103" t="str">
        <f t="shared" si="7"/>
        <v>0%</v>
      </c>
      <c r="J121" s="95"/>
      <c r="K121" s="95"/>
      <c r="L121" s="95"/>
      <c r="M121" s="96"/>
    </row>
    <row r="122" spans="2:13" ht="20.149999999999999" customHeight="1" x14ac:dyDescent="0.35">
      <c r="B122" s="17"/>
      <c r="C122" s="7" t="s">
        <v>51</v>
      </c>
      <c r="D122" s="35" t="s">
        <v>31</v>
      </c>
      <c r="E122" s="125"/>
      <c r="F122" s="125"/>
      <c r="G122" s="125"/>
      <c r="H122" s="125"/>
      <c r="I122" s="103" t="str">
        <f t="shared" si="7"/>
        <v>0%</v>
      </c>
      <c r="J122" s="95"/>
      <c r="K122" s="95"/>
      <c r="L122" s="95"/>
      <c r="M122" s="96"/>
    </row>
    <row r="123" spans="2:13" ht="20.149999999999999" customHeight="1" x14ac:dyDescent="0.35">
      <c r="B123" s="17"/>
      <c r="C123" s="7" t="s">
        <v>52</v>
      </c>
      <c r="D123" s="35" t="s">
        <v>31</v>
      </c>
      <c r="E123" s="125"/>
      <c r="F123" s="125"/>
      <c r="G123" s="125"/>
      <c r="H123" s="125"/>
      <c r="I123" s="103" t="str">
        <f t="shared" si="7"/>
        <v>0%</v>
      </c>
      <c r="J123" s="95"/>
      <c r="K123" s="95"/>
      <c r="L123" s="95"/>
      <c r="M123" s="96"/>
    </row>
    <row r="124" spans="2:13" ht="20.149999999999999" customHeight="1" x14ac:dyDescent="0.35">
      <c r="B124" s="17"/>
      <c r="C124" s="7" t="s">
        <v>53</v>
      </c>
      <c r="D124" s="35" t="s">
        <v>31</v>
      </c>
      <c r="E124" s="125"/>
      <c r="F124" s="125"/>
      <c r="G124" s="125"/>
      <c r="H124" s="125"/>
      <c r="I124" s="103" t="str">
        <f t="shared" si="7"/>
        <v>0%</v>
      </c>
      <c r="J124" s="95"/>
      <c r="K124" s="95"/>
      <c r="L124" s="95"/>
      <c r="M124" s="96"/>
    </row>
    <row r="125" spans="2:13" ht="20.149999999999999" customHeight="1" x14ac:dyDescent="0.35">
      <c r="B125" s="17"/>
      <c r="C125" s="7" t="s">
        <v>54</v>
      </c>
      <c r="D125" s="35" t="s">
        <v>31</v>
      </c>
      <c r="E125" s="125"/>
      <c r="F125" s="125"/>
      <c r="G125" s="125"/>
      <c r="H125" s="125"/>
      <c r="I125" s="103" t="str">
        <f t="shared" si="7"/>
        <v>0%</v>
      </c>
      <c r="J125" s="95"/>
      <c r="K125" s="95"/>
      <c r="L125" s="95"/>
      <c r="M125" s="96"/>
    </row>
    <row r="126" spans="2:13" ht="20.149999999999999" customHeight="1" x14ac:dyDescent="0.35">
      <c r="B126" s="17"/>
      <c r="C126" s="7" t="s">
        <v>55</v>
      </c>
      <c r="D126" s="35" t="s">
        <v>31</v>
      </c>
      <c r="E126" s="125"/>
      <c r="F126" s="125"/>
      <c r="G126" s="125"/>
      <c r="H126" s="125"/>
      <c r="I126" s="103" t="str">
        <f t="shared" si="6"/>
        <v>0%</v>
      </c>
      <c r="J126" s="95"/>
      <c r="K126" s="95"/>
      <c r="L126" s="95"/>
      <c r="M126" s="96"/>
    </row>
    <row r="127" spans="2:13" ht="16.5" customHeight="1" x14ac:dyDescent="0.35">
      <c r="B127" s="17"/>
      <c r="C127" s="7"/>
      <c r="D127" s="41"/>
      <c r="E127" s="31"/>
      <c r="F127" s="31"/>
      <c r="G127" s="31"/>
      <c r="H127" s="31"/>
      <c r="I127" s="31"/>
      <c r="J127" s="31"/>
      <c r="K127" s="31"/>
      <c r="L127" s="31"/>
      <c r="M127" s="39">
        <f>+I103+I104+I105+I106+I107+I108+I109+I110+I111+I112+I113+I114+I119+I120+I121+I122+I123+I124+I125+I126</f>
        <v>0</v>
      </c>
    </row>
    <row r="128" spans="2:13" ht="14.25" hidden="1" customHeight="1" x14ac:dyDescent="0.35">
      <c r="B128" s="8"/>
      <c r="I128" s="21"/>
      <c r="J128" s="21"/>
      <c r="M128" s="11"/>
    </row>
    <row r="129" spans="2:13" ht="20.149999999999999" customHeight="1" x14ac:dyDescent="0.35">
      <c r="B129" s="9" t="s">
        <v>56</v>
      </c>
      <c r="C129" s="19"/>
      <c r="D129" s="124" t="s">
        <v>57</v>
      </c>
      <c r="E129" s="124"/>
      <c r="F129" s="124"/>
      <c r="G129" s="124"/>
      <c r="H129" s="124"/>
      <c r="I129" s="124"/>
      <c r="J129" s="124"/>
      <c r="K129" s="124"/>
      <c r="L129" s="124"/>
      <c r="M129" s="10"/>
    </row>
    <row r="130" spans="2:13" ht="20.149999999999999" customHeight="1" x14ac:dyDescent="0.35">
      <c r="B130" s="17"/>
      <c r="C130" s="126" t="s">
        <v>31</v>
      </c>
      <c r="D130" s="126"/>
      <c r="E130" s="18"/>
      <c r="F130" s="18"/>
      <c r="G130" s="18"/>
      <c r="H130" s="18"/>
      <c r="I130" s="12"/>
      <c r="J130" s="18"/>
      <c r="K130" s="18"/>
      <c r="L130" s="18"/>
      <c r="M130" s="40">
        <f>IF(C130="da",5%,0%)</f>
        <v>0</v>
      </c>
    </row>
    <row r="131" spans="2:13" ht="13.5" thickBot="1" x14ac:dyDescent="0.4">
      <c r="B131" s="22"/>
      <c r="C131" s="23"/>
      <c r="D131" s="24"/>
      <c r="E131" s="24"/>
      <c r="F131" s="24"/>
      <c r="G131" s="24"/>
      <c r="H131" s="24"/>
      <c r="I131" s="24"/>
      <c r="J131" s="24"/>
      <c r="K131" s="24"/>
      <c r="L131" s="24"/>
      <c r="M131" s="25"/>
    </row>
    <row r="132" spans="2:13" ht="13.5" thickBot="1" x14ac:dyDescent="0.4">
      <c r="B132" s="7"/>
      <c r="C132" s="7"/>
      <c r="D132" s="18"/>
      <c r="E132" s="127"/>
      <c r="F132" s="127"/>
      <c r="G132" s="127"/>
      <c r="H132" s="127"/>
      <c r="I132" s="127"/>
      <c r="J132" s="127"/>
      <c r="K132" s="36"/>
      <c r="L132" s="36"/>
    </row>
    <row r="133" spans="2:13" ht="15.75" customHeight="1" thickBot="1" x14ac:dyDescent="0.4">
      <c r="B133" s="14" t="s">
        <v>20</v>
      </c>
      <c r="C133" s="20"/>
      <c r="D133" s="34" t="str">
        <f>IF(M133&gt;50%,"Kapitalni rabat može iznositi najviše do 50% ukupno isplaćenog iznosa iznosa glavnice kredita","")</f>
        <v/>
      </c>
      <c r="E133" s="15"/>
      <c r="F133" s="15"/>
      <c r="G133" s="15"/>
      <c r="H133" s="15"/>
      <c r="I133" s="15"/>
      <c r="J133" s="15"/>
      <c r="K133" s="15"/>
      <c r="L133" s="15"/>
      <c r="M133" s="16">
        <f>K20+K35+K50+K80+K95+M127+M130+K65</f>
        <v>0.2</v>
      </c>
    </row>
    <row r="134" spans="2:13" ht="13" x14ac:dyDescent="0.35">
      <c r="B134" s="7"/>
      <c r="C134" s="7"/>
      <c r="D134" s="18"/>
      <c r="E134" s="18"/>
      <c r="F134" s="18"/>
      <c r="G134" s="18"/>
      <c r="H134" s="18"/>
      <c r="I134" s="18"/>
      <c r="J134" s="18"/>
      <c r="K134" s="18"/>
      <c r="L134" s="18"/>
    </row>
    <row r="135" spans="2:13" ht="14.5" x14ac:dyDescent="0.25">
      <c r="B135" s="32">
        <v>2</v>
      </c>
      <c r="C135" s="42" t="s">
        <v>58</v>
      </c>
    </row>
    <row r="136" spans="2:13" ht="14.5" x14ac:dyDescent="0.35">
      <c r="B136" s="4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</row>
    <row r="137" spans="2:13" x14ac:dyDescent="0.35">
      <c r="B137" s="12"/>
      <c r="C137" s="12"/>
    </row>
  </sheetData>
  <sheetProtection algorithmName="SHA-512" hashValue="guvRUWCgBrH1IVFD7UUuBMnLUL4S8xI3Z1VUMoS1/8dagg1fqJE4jb9fzl83npERWR5bXN72r1ASMRTZHracKA==" saltValue="gUtVQMLvVAYKMtmWO+IBnQ==" spinCount="100000" sheet="1" objects="1" scenarios="1"/>
  <dataConsolidate/>
  <mergeCells count="122">
    <mergeCell ref="C136:M136"/>
    <mergeCell ref="E124:H124"/>
    <mergeCell ref="E125:H125"/>
    <mergeCell ref="E126:H126"/>
    <mergeCell ref="D129:L129"/>
    <mergeCell ref="C130:D130"/>
    <mergeCell ref="E132:J132"/>
    <mergeCell ref="E119:H119"/>
    <mergeCell ref="J119:M119"/>
    <mergeCell ref="E120:H120"/>
    <mergeCell ref="E121:H121"/>
    <mergeCell ref="E122:H122"/>
    <mergeCell ref="E123:H123"/>
    <mergeCell ref="E114:H114"/>
    <mergeCell ref="J114:M114"/>
    <mergeCell ref="D115:H115"/>
    <mergeCell ref="D116:H117"/>
    <mergeCell ref="E118:F118"/>
    <mergeCell ref="J118:M118"/>
    <mergeCell ref="E111:H111"/>
    <mergeCell ref="J111:M111"/>
    <mergeCell ref="E112:H112"/>
    <mergeCell ref="J112:M112"/>
    <mergeCell ref="E113:H113"/>
    <mergeCell ref="J113:M113"/>
    <mergeCell ref="E108:H108"/>
    <mergeCell ref="J108:M108"/>
    <mergeCell ref="E109:H109"/>
    <mergeCell ref="J109:M109"/>
    <mergeCell ref="E110:H110"/>
    <mergeCell ref="J110:M110"/>
    <mergeCell ref="E105:H105"/>
    <mergeCell ref="J105:M105"/>
    <mergeCell ref="E106:H106"/>
    <mergeCell ref="J106:M106"/>
    <mergeCell ref="E107:H107"/>
    <mergeCell ref="J107:M107"/>
    <mergeCell ref="D100:L100"/>
    <mergeCell ref="E102:H102"/>
    <mergeCell ref="J102:M102"/>
    <mergeCell ref="E103:H103"/>
    <mergeCell ref="J103:M103"/>
    <mergeCell ref="E104:H104"/>
    <mergeCell ref="J104:M104"/>
    <mergeCell ref="D92:J92"/>
    <mergeCell ref="D93:J93"/>
    <mergeCell ref="D94:J94"/>
    <mergeCell ref="D95:I95"/>
    <mergeCell ref="C97:M97"/>
    <mergeCell ref="D99:J99"/>
    <mergeCell ref="D86:J86"/>
    <mergeCell ref="D87:J87"/>
    <mergeCell ref="D88:J88"/>
    <mergeCell ref="D89:J89"/>
    <mergeCell ref="D90:J90"/>
    <mergeCell ref="D91:J91"/>
    <mergeCell ref="D77:J77"/>
    <mergeCell ref="D78:J78"/>
    <mergeCell ref="D79:J79"/>
    <mergeCell ref="D80:I80"/>
    <mergeCell ref="E83:M83"/>
    <mergeCell ref="D85:J85"/>
    <mergeCell ref="D71:J71"/>
    <mergeCell ref="D72:J72"/>
    <mergeCell ref="D73:J73"/>
    <mergeCell ref="D74:J74"/>
    <mergeCell ref="D75:J75"/>
    <mergeCell ref="D76:J76"/>
    <mergeCell ref="D62:J62"/>
    <mergeCell ref="D63:J63"/>
    <mergeCell ref="D64:J64"/>
    <mergeCell ref="D65:I65"/>
    <mergeCell ref="E68:M68"/>
    <mergeCell ref="D70:J70"/>
    <mergeCell ref="D56:J56"/>
    <mergeCell ref="D57:J57"/>
    <mergeCell ref="D58:J58"/>
    <mergeCell ref="D59:J59"/>
    <mergeCell ref="D60:J60"/>
    <mergeCell ref="D61:J61"/>
    <mergeCell ref="D47:J47"/>
    <mergeCell ref="D48:J48"/>
    <mergeCell ref="D49:J49"/>
    <mergeCell ref="D50:I50"/>
    <mergeCell ref="E53:M53"/>
    <mergeCell ref="D55:J55"/>
    <mergeCell ref="D41:J41"/>
    <mergeCell ref="D42:J42"/>
    <mergeCell ref="D43:J43"/>
    <mergeCell ref="D44:J44"/>
    <mergeCell ref="D45:J45"/>
    <mergeCell ref="D46:J46"/>
    <mergeCell ref="D32:J32"/>
    <mergeCell ref="D33:J33"/>
    <mergeCell ref="D34:J34"/>
    <mergeCell ref="D35:I35"/>
    <mergeCell ref="E38:M38"/>
    <mergeCell ref="D40:J40"/>
    <mergeCell ref="D26:J26"/>
    <mergeCell ref="D27:J27"/>
    <mergeCell ref="D28:J28"/>
    <mergeCell ref="D29:J29"/>
    <mergeCell ref="D30:J30"/>
    <mergeCell ref="D31:J31"/>
    <mergeCell ref="D17:J17"/>
    <mergeCell ref="D18:J18"/>
    <mergeCell ref="D19:J19"/>
    <mergeCell ref="D20:I20"/>
    <mergeCell ref="E23:M23"/>
    <mergeCell ref="D25:J25"/>
    <mergeCell ref="D11:J11"/>
    <mergeCell ref="D12:J12"/>
    <mergeCell ref="D13:J13"/>
    <mergeCell ref="D14:J14"/>
    <mergeCell ref="D15:J15"/>
    <mergeCell ref="D16:J16"/>
    <mergeCell ref="D1:M1"/>
    <mergeCell ref="B2:M3"/>
    <mergeCell ref="B4:M4"/>
    <mergeCell ref="C6:J6"/>
    <mergeCell ref="E8:M8"/>
    <mergeCell ref="D10:J10"/>
  </mergeCells>
  <conditionalFormatting sqref="C130:D130">
    <cfRule type="cellIs" dxfId="68" priority="19" operator="equal">
      <formula>"(odaberite)"</formula>
    </cfRule>
    <cfRule type="cellIs" dxfId="67" priority="22" operator="equal">
      <formula>"molimo odaberite"</formula>
    </cfRule>
  </conditionalFormatting>
  <conditionalFormatting sqref="D7">
    <cfRule type="cellIs" dxfId="66" priority="12" operator="equal">
      <formula>"(odaberite iz popisa)"</formula>
    </cfRule>
  </conditionalFormatting>
  <conditionalFormatting sqref="D22">
    <cfRule type="cellIs" dxfId="65" priority="11" operator="equal">
      <formula>"(odaberite iz popisa)"</formula>
    </cfRule>
  </conditionalFormatting>
  <conditionalFormatting sqref="D37">
    <cfRule type="cellIs" dxfId="64" priority="10" operator="equal">
      <formula>"(odaberite iz popisa)"</formula>
    </cfRule>
  </conditionalFormatting>
  <conditionalFormatting sqref="D52">
    <cfRule type="cellIs" dxfId="63" priority="3" operator="equal">
      <formula>"(odaberite iz popisa)"</formula>
    </cfRule>
  </conditionalFormatting>
  <conditionalFormatting sqref="D67">
    <cfRule type="cellIs" dxfId="62" priority="9" operator="equal">
      <formula>"(odaberite iz popisa)"</formula>
    </cfRule>
  </conditionalFormatting>
  <conditionalFormatting sqref="D82">
    <cfRule type="cellIs" dxfId="61" priority="1" operator="equal">
      <formula>"(odaberite iz popisa)"</formula>
    </cfRule>
  </conditionalFormatting>
  <conditionalFormatting sqref="D103:D114">
    <cfRule type="cellIs" dxfId="60" priority="21" operator="equal">
      <formula>"(odaberite)"</formula>
    </cfRule>
  </conditionalFormatting>
  <conditionalFormatting sqref="D119:D126">
    <cfRule type="cellIs" dxfId="59" priority="20" operator="equal">
      <formula>"(odaberite)"</formula>
    </cfRule>
  </conditionalFormatting>
  <conditionalFormatting sqref="E132">
    <cfRule type="cellIs" dxfId="58" priority="24" operator="equal">
      <formula>"Kapitalni rabat može iznositi najviše do 50% ukupno isplaćenog iznosa glavnice kredita"</formula>
    </cfRule>
  </conditionalFormatting>
  <conditionalFormatting sqref="E8:M8">
    <cfRule type="cellIs" dxfId="57" priority="17" operator="equal">
      <formula>"(unesite kratki opis I4.0 rješenja)"</formula>
    </cfRule>
  </conditionalFormatting>
  <conditionalFormatting sqref="E23:M23">
    <cfRule type="cellIs" dxfId="56" priority="16" operator="equal">
      <formula>"(unesite kratki opis I4.0 rješenja)"</formula>
    </cfRule>
  </conditionalFormatting>
  <conditionalFormatting sqref="E38:M38">
    <cfRule type="cellIs" dxfId="55" priority="15" operator="equal">
      <formula>"(unesite kratki opis I4.0 rješenja)"</formula>
    </cfRule>
  </conditionalFormatting>
  <conditionalFormatting sqref="E53:M53">
    <cfRule type="cellIs" dxfId="54" priority="4" operator="equal">
      <formula>"(unesite kratki opis I4.0 rješenja)"</formula>
    </cfRule>
  </conditionalFormatting>
  <conditionalFormatting sqref="E68:M68">
    <cfRule type="cellIs" dxfId="53" priority="14" operator="equal">
      <formula>"(unesite kratki opis I4.0 rješenja)"</formula>
    </cfRule>
  </conditionalFormatting>
  <conditionalFormatting sqref="E83:M83">
    <cfRule type="cellIs" dxfId="52" priority="13" operator="equal">
      <formula>"(unesite kratki opis I4.0 rješenja)"</formula>
    </cfRule>
  </conditionalFormatting>
  <conditionalFormatting sqref="K20:L20">
    <cfRule type="cellIs" dxfId="51" priority="18" operator="equal">
      <formula>"(odaberite)"</formula>
    </cfRule>
  </conditionalFormatting>
  <conditionalFormatting sqref="K35:L35">
    <cfRule type="cellIs" dxfId="50" priority="8" operator="equal">
      <formula>"(odaberite)"</formula>
    </cfRule>
  </conditionalFormatting>
  <conditionalFormatting sqref="K50:L50">
    <cfRule type="cellIs" dxfId="49" priority="7" operator="equal">
      <formula>"(odaberite)"</formula>
    </cfRule>
  </conditionalFormatting>
  <conditionalFormatting sqref="K65:L65">
    <cfRule type="cellIs" dxfId="48" priority="2" operator="equal">
      <formula>"(odaberite)"</formula>
    </cfRule>
  </conditionalFormatting>
  <conditionalFormatting sqref="K80:L80">
    <cfRule type="cellIs" dxfId="47" priority="6" operator="equal">
      <formula>"(odaberite)"</formula>
    </cfRule>
  </conditionalFormatting>
  <conditionalFormatting sqref="K95:L95">
    <cfRule type="cellIs" dxfId="46" priority="5" operator="equal">
      <formula>"(odaberite)"</formula>
    </cfRule>
  </conditionalFormatting>
  <conditionalFormatting sqref="M7 M9:M22 M24:M37 M39:M52 M54:M67 M69:M82 M84:M96 I102:I114 I119:I126 M127">
    <cfRule type="cellIs" priority="25" operator="greaterThan">
      <formula>1%</formula>
    </cfRule>
  </conditionalFormatting>
  <conditionalFormatting sqref="M130">
    <cfRule type="cellIs" priority="23" operator="greaterThan">
      <formula>1%</formula>
    </cfRule>
  </conditionalFormatting>
  <dataValidations disablePrompts="1" count="3">
    <dataValidation type="list" allowBlank="1" showInputMessage="1" showErrorMessage="1" sqref="D7 D37 D22 D67 D52 D82" xr:uid="{2481BD4C-78CC-4BDB-B460-6EF88FC1EDFA}">
      <formula1>popisrj</formula1>
    </dataValidation>
    <dataValidation type="list" allowBlank="1" showInputMessage="1" showErrorMessage="1" sqref="C130:D130" xr:uid="{EB308109-3A55-4732-8ED0-CE7B831F7A2E}">
      <formula1>da1ne</formula1>
    </dataValidation>
    <dataValidation type="list" allowBlank="1" showInputMessage="1" showErrorMessage="1" sqref="D103:D114 D119:D126" xr:uid="{4217C582-672E-4684-B0EE-7424D8AD95AA}">
      <formula1>d1a</formula1>
    </dataValidation>
  </dataValidations>
  <hyperlinks>
    <hyperlink ref="C135" r:id="rId1" xr:uid="{CD9B1EB1-5216-4D02-A7C8-65C5F00C4005}"/>
    <hyperlink ref="C97:M97" location="'Popis I4.0 rješenja'!Print_Area" display="'Popis I4.0 rješenja'!Print_Area" xr:uid="{EDDB6A13-A2BC-45D3-B0E7-5C62779625CD}"/>
  </hyperlinks>
  <pageMargins left="0.7" right="0.7" top="0.75" bottom="0.75" header="0.3" footer="0.3"/>
  <pageSetup paperSize="9" scale="57" fitToHeight="0" orientation="portrait" r:id="rId2"/>
  <headerFooter>
    <oddFooter>&amp;L&amp;P</oddFooter>
  </headerFooter>
  <rowBreaks count="2" manualBreakCount="2">
    <brk id="36" min="1" max="12" man="1"/>
    <brk id="97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99DAE-A320-47EE-B156-3CF93497E5CF}">
  <sheetPr>
    <tabColor theme="3" tint="0.499984740745262"/>
    <pageSetUpPr fitToPage="1"/>
  </sheetPr>
  <dimension ref="B1:M137"/>
  <sheetViews>
    <sheetView showGridLines="0" zoomScale="80" zoomScaleNormal="80" workbookViewId="0">
      <selection activeCell="Q104" sqref="Q104"/>
    </sheetView>
  </sheetViews>
  <sheetFormatPr defaultColWidth="9.1796875" defaultRowHeight="12.5" x14ac:dyDescent="0.35"/>
  <cols>
    <col min="1" max="1" width="3.7265625" style="6" customWidth="1"/>
    <col min="2" max="3" width="5.26953125" style="5" customWidth="1"/>
    <col min="4" max="4" width="13" style="6" customWidth="1"/>
    <col min="5" max="5" width="10.7265625" style="6" customWidth="1"/>
    <col min="6" max="7" width="9.1796875" style="6"/>
    <col min="8" max="8" width="17.54296875" style="6" customWidth="1"/>
    <col min="9" max="9" width="26.26953125" style="6" customWidth="1"/>
    <col min="10" max="11" width="17.453125" style="6" customWidth="1"/>
    <col min="12" max="12" width="20.1796875" style="6" customWidth="1"/>
    <col min="13" max="13" width="20.7265625" style="6" customWidth="1"/>
    <col min="14" max="14" width="9.1796875" style="6"/>
    <col min="15" max="15" width="15.453125" style="6" bestFit="1" customWidth="1"/>
    <col min="16" max="16384" width="9.1796875" style="6"/>
  </cols>
  <sheetData>
    <row r="1" spans="2:13" ht="41.25" customHeight="1" x14ac:dyDescent="0.35">
      <c r="D1" s="142" t="s">
        <v>137</v>
      </c>
      <c r="E1" s="142"/>
      <c r="F1" s="142"/>
      <c r="G1" s="142"/>
      <c r="H1" s="142"/>
      <c r="I1" s="142"/>
      <c r="J1" s="142"/>
      <c r="K1" s="142"/>
      <c r="L1" s="142"/>
      <c r="M1" s="142"/>
    </row>
    <row r="2" spans="2:13" ht="24" customHeight="1" x14ac:dyDescent="0.35">
      <c r="B2" s="143" t="s">
        <v>111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2:13" s="13" customFormat="1" ht="49.5" customHeight="1" x14ac:dyDescent="0.3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2:13" ht="161.25" customHeight="1" x14ac:dyDescent="0.35">
      <c r="B4" s="144" t="s">
        <v>112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2:13" ht="13.5" thickBot="1" x14ac:dyDescent="0.4">
      <c r="B5" s="86"/>
      <c r="C5" s="86"/>
      <c r="D5" s="87"/>
      <c r="E5" s="88"/>
      <c r="F5" s="88"/>
      <c r="G5" s="88"/>
      <c r="H5" s="88"/>
      <c r="I5" s="88"/>
      <c r="J5" s="88"/>
      <c r="K5" s="88"/>
      <c r="L5" s="88"/>
      <c r="M5" s="23"/>
    </row>
    <row r="6" spans="2:13" ht="60" customHeight="1" x14ac:dyDescent="0.3">
      <c r="B6" s="47" t="s">
        <v>0</v>
      </c>
      <c r="C6" s="145" t="s">
        <v>113</v>
      </c>
      <c r="D6" s="146"/>
      <c r="E6" s="146"/>
      <c r="F6" s="146"/>
      <c r="G6" s="146"/>
      <c r="H6" s="146"/>
      <c r="I6" s="146"/>
      <c r="J6" s="146"/>
      <c r="K6" s="72" t="s">
        <v>1</v>
      </c>
      <c r="L6" s="73">
        <v>3000000</v>
      </c>
      <c r="M6" s="44"/>
    </row>
    <row r="7" spans="2:13" ht="20.149999999999999" customHeight="1" x14ac:dyDescent="0.35">
      <c r="B7" s="74"/>
      <c r="C7" s="48" t="s">
        <v>2</v>
      </c>
      <c r="D7" s="85" t="s">
        <v>70</v>
      </c>
      <c r="E7" s="49"/>
      <c r="F7" s="49"/>
      <c r="G7" s="49"/>
      <c r="H7" s="49"/>
      <c r="I7" s="49"/>
      <c r="J7" s="49"/>
      <c r="K7" s="49"/>
      <c r="L7" s="49"/>
      <c r="M7" s="50"/>
    </row>
    <row r="8" spans="2:13" ht="20.149999999999999" customHeight="1" x14ac:dyDescent="0.35">
      <c r="B8" s="74"/>
      <c r="C8" s="48"/>
      <c r="D8" s="49" t="s">
        <v>4</v>
      </c>
      <c r="E8" s="128" t="s">
        <v>74</v>
      </c>
      <c r="F8" s="128"/>
      <c r="G8" s="128"/>
      <c r="H8" s="128"/>
      <c r="I8" s="128"/>
      <c r="J8" s="128"/>
      <c r="K8" s="128"/>
      <c r="L8" s="128"/>
      <c r="M8" s="129"/>
    </row>
    <row r="9" spans="2:13" ht="29" x14ac:dyDescent="0.35">
      <c r="B9" s="74"/>
      <c r="C9" s="48"/>
      <c r="D9" s="52" t="s">
        <v>134</v>
      </c>
      <c r="E9" s="49"/>
      <c r="F9" s="49"/>
      <c r="G9" s="52"/>
      <c r="H9" s="53"/>
      <c r="I9" s="52"/>
      <c r="J9" s="54"/>
      <c r="K9" s="55" t="s">
        <v>6</v>
      </c>
      <c r="L9" s="54" t="s">
        <v>7</v>
      </c>
      <c r="M9" s="56" t="s">
        <v>8</v>
      </c>
    </row>
    <row r="10" spans="2:13" ht="22.5" customHeight="1" x14ac:dyDescent="0.35">
      <c r="B10" s="74"/>
      <c r="C10" s="48" t="s">
        <v>9</v>
      </c>
      <c r="D10" s="131" t="s">
        <v>72</v>
      </c>
      <c r="E10" s="131"/>
      <c r="F10" s="131"/>
      <c r="G10" s="131"/>
      <c r="H10" s="131"/>
      <c r="I10" s="131"/>
      <c r="J10" s="131"/>
      <c r="K10" s="57">
        <v>1</v>
      </c>
      <c r="L10" s="58">
        <v>300000</v>
      </c>
      <c r="M10" s="59">
        <f>K10*L10</f>
        <v>300000</v>
      </c>
    </row>
    <row r="11" spans="2:13" ht="20.149999999999999" customHeight="1" x14ac:dyDescent="0.35">
      <c r="B11" s="74"/>
      <c r="C11" s="48" t="s">
        <v>10</v>
      </c>
      <c r="D11" s="131"/>
      <c r="E11" s="131"/>
      <c r="F11" s="131"/>
      <c r="G11" s="131"/>
      <c r="H11" s="131"/>
      <c r="I11" s="131"/>
      <c r="J11" s="131"/>
      <c r="K11" s="60"/>
      <c r="L11" s="61"/>
      <c r="M11" s="59">
        <f>+K11*L11</f>
        <v>0</v>
      </c>
    </row>
    <row r="12" spans="2:13" ht="20.149999999999999" customHeight="1" x14ac:dyDescent="0.35">
      <c r="B12" s="74"/>
      <c r="C12" s="48" t="s">
        <v>11</v>
      </c>
      <c r="D12" s="131"/>
      <c r="E12" s="131"/>
      <c r="F12" s="131"/>
      <c r="G12" s="131"/>
      <c r="H12" s="131"/>
      <c r="I12" s="131"/>
      <c r="J12" s="131"/>
      <c r="K12" s="60"/>
      <c r="L12" s="61"/>
      <c r="M12" s="59">
        <f t="shared" ref="M12:M19" si="0">+K12*L12</f>
        <v>0</v>
      </c>
    </row>
    <row r="13" spans="2:13" ht="20.149999999999999" customHeight="1" x14ac:dyDescent="0.35">
      <c r="B13" s="74"/>
      <c r="C13" s="48" t="s">
        <v>12</v>
      </c>
      <c r="D13" s="131"/>
      <c r="E13" s="131"/>
      <c r="F13" s="131"/>
      <c r="G13" s="131"/>
      <c r="H13" s="131"/>
      <c r="I13" s="131"/>
      <c r="J13" s="131"/>
      <c r="K13" s="60"/>
      <c r="L13" s="61"/>
      <c r="M13" s="59">
        <f t="shared" si="0"/>
        <v>0</v>
      </c>
    </row>
    <row r="14" spans="2:13" ht="20.149999999999999" customHeight="1" x14ac:dyDescent="0.35">
      <c r="B14" s="74"/>
      <c r="C14" s="48" t="s">
        <v>13</v>
      </c>
      <c r="D14" s="131"/>
      <c r="E14" s="131"/>
      <c r="F14" s="131"/>
      <c r="G14" s="131"/>
      <c r="H14" s="131"/>
      <c r="I14" s="131"/>
      <c r="J14" s="131"/>
      <c r="K14" s="60"/>
      <c r="L14" s="61"/>
      <c r="M14" s="59">
        <f t="shared" si="0"/>
        <v>0</v>
      </c>
    </row>
    <row r="15" spans="2:13" ht="20.149999999999999" customHeight="1" x14ac:dyDescent="0.35">
      <c r="B15" s="74"/>
      <c r="C15" s="48" t="s">
        <v>14</v>
      </c>
      <c r="D15" s="131"/>
      <c r="E15" s="131"/>
      <c r="F15" s="131"/>
      <c r="G15" s="131"/>
      <c r="H15" s="131"/>
      <c r="I15" s="131"/>
      <c r="J15" s="131"/>
      <c r="K15" s="60"/>
      <c r="L15" s="61"/>
      <c r="M15" s="59">
        <f t="shared" si="0"/>
        <v>0</v>
      </c>
    </row>
    <row r="16" spans="2:13" ht="20.149999999999999" customHeight="1" x14ac:dyDescent="0.35">
      <c r="B16" s="74"/>
      <c r="C16" s="48" t="s">
        <v>15</v>
      </c>
      <c r="D16" s="131"/>
      <c r="E16" s="131"/>
      <c r="F16" s="131"/>
      <c r="G16" s="131"/>
      <c r="H16" s="131"/>
      <c r="I16" s="131"/>
      <c r="J16" s="131"/>
      <c r="K16" s="60"/>
      <c r="L16" s="61"/>
      <c r="M16" s="59">
        <f t="shared" si="0"/>
        <v>0</v>
      </c>
    </row>
    <row r="17" spans="2:13" ht="20.149999999999999" customHeight="1" x14ac:dyDescent="0.35">
      <c r="B17" s="74"/>
      <c r="C17" s="48" t="s">
        <v>16</v>
      </c>
      <c r="D17" s="131"/>
      <c r="E17" s="131"/>
      <c r="F17" s="131"/>
      <c r="G17" s="131"/>
      <c r="H17" s="131"/>
      <c r="I17" s="131"/>
      <c r="J17" s="131"/>
      <c r="K17" s="60"/>
      <c r="L17" s="61"/>
      <c r="M17" s="59">
        <f t="shared" si="0"/>
        <v>0</v>
      </c>
    </row>
    <row r="18" spans="2:13" ht="20.149999999999999" customHeight="1" x14ac:dyDescent="0.35">
      <c r="B18" s="74"/>
      <c r="C18" s="48" t="s">
        <v>17</v>
      </c>
      <c r="D18" s="131"/>
      <c r="E18" s="131"/>
      <c r="F18" s="131"/>
      <c r="G18" s="131"/>
      <c r="H18" s="131"/>
      <c r="I18" s="131"/>
      <c r="J18" s="131"/>
      <c r="K18" s="60"/>
      <c r="L18" s="61"/>
      <c r="M18" s="59">
        <f t="shared" si="0"/>
        <v>0</v>
      </c>
    </row>
    <row r="19" spans="2:13" ht="20.149999999999999" customHeight="1" x14ac:dyDescent="0.35">
      <c r="B19" s="74"/>
      <c r="C19" s="48" t="s">
        <v>18</v>
      </c>
      <c r="D19" s="131"/>
      <c r="E19" s="131"/>
      <c r="F19" s="131"/>
      <c r="G19" s="131"/>
      <c r="H19" s="131"/>
      <c r="I19" s="131"/>
      <c r="J19" s="131"/>
      <c r="K19" s="60"/>
      <c r="L19" s="61"/>
      <c r="M19" s="59">
        <f t="shared" si="0"/>
        <v>0</v>
      </c>
    </row>
    <row r="20" spans="2:13" ht="20.149999999999999" customHeight="1" x14ac:dyDescent="0.35">
      <c r="B20" s="74"/>
      <c r="C20" s="48"/>
      <c r="D20" s="130" t="s">
        <v>19</v>
      </c>
      <c r="E20" s="130"/>
      <c r="F20" s="130"/>
      <c r="G20" s="130"/>
      <c r="H20" s="130"/>
      <c r="I20" s="130"/>
      <c r="J20" s="71" t="str">
        <f>IF(M21="10%","Da","Ne")</f>
        <v>Da</v>
      </c>
      <c r="K20" s="62" t="str">
        <f>IF(M21&gt;="10%","10%","0%")</f>
        <v>10%</v>
      </c>
      <c r="L20" s="62" t="s">
        <v>20</v>
      </c>
      <c r="M20" s="63">
        <f>SUM(M10:M19)</f>
        <v>300000</v>
      </c>
    </row>
    <row r="21" spans="2:13" ht="20.149999999999999" customHeight="1" x14ac:dyDescent="0.35">
      <c r="B21" s="74"/>
      <c r="C21" s="48"/>
      <c r="D21" s="64"/>
      <c r="E21" s="51"/>
      <c r="F21" s="51"/>
      <c r="G21" s="51"/>
      <c r="H21" s="51"/>
      <c r="I21" s="51"/>
      <c r="J21" s="49"/>
      <c r="K21" s="49"/>
      <c r="L21" s="49"/>
      <c r="M21" s="65" t="str">
        <f>IFERROR(IF((M20/$L$6)&gt;=10%,"10%","0%"),"0%")</f>
        <v>10%</v>
      </c>
    </row>
    <row r="22" spans="2:13" ht="20.149999999999999" customHeight="1" x14ac:dyDescent="0.35">
      <c r="B22" s="74"/>
      <c r="C22" s="48" t="s">
        <v>21</v>
      </c>
      <c r="D22" s="85" t="s">
        <v>70</v>
      </c>
      <c r="E22" s="49"/>
      <c r="F22" s="49"/>
      <c r="G22" s="49"/>
      <c r="H22" s="49"/>
      <c r="I22" s="49"/>
      <c r="J22" s="48"/>
      <c r="K22" s="48"/>
      <c r="L22" s="48"/>
      <c r="M22" s="66"/>
    </row>
    <row r="23" spans="2:13" ht="20.149999999999999" customHeight="1" x14ac:dyDescent="0.35">
      <c r="B23" s="74"/>
      <c r="C23" s="48"/>
      <c r="D23" s="49" t="s">
        <v>4</v>
      </c>
      <c r="E23" s="128" t="s">
        <v>74</v>
      </c>
      <c r="F23" s="128"/>
      <c r="G23" s="128"/>
      <c r="H23" s="128"/>
      <c r="I23" s="128"/>
      <c r="J23" s="128"/>
      <c r="K23" s="128"/>
      <c r="L23" s="128"/>
      <c r="M23" s="129"/>
    </row>
    <row r="24" spans="2:13" ht="29" x14ac:dyDescent="0.35">
      <c r="B24" s="74"/>
      <c r="C24" s="48"/>
      <c r="D24" s="52" t="s">
        <v>134</v>
      </c>
      <c r="E24" s="49"/>
      <c r="F24" s="49"/>
      <c r="G24" s="52"/>
      <c r="H24" s="53"/>
      <c r="I24" s="52"/>
      <c r="J24" s="54"/>
      <c r="K24" s="55" t="s">
        <v>6</v>
      </c>
      <c r="L24" s="54" t="s">
        <v>7</v>
      </c>
      <c r="M24" s="56" t="s">
        <v>8</v>
      </c>
    </row>
    <row r="25" spans="2:13" ht="20.149999999999999" customHeight="1" x14ac:dyDescent="0.35">
      <c r="B25" s="74"/>
      <c r="C25" s="48" t="s">
        <v>9</v>
      </c>
      <c r="D25" s="131" t="s">
        <v>69</v>
      </c>
      <c r="E25" s="131"/>
      <c r="F25" s="131"/>
      <c r="G25" s="131"/>
      <c r="H25" s="131"/>
      <c r="I25" s="131"/>
      <c r="J25" s="131"/>
      <c r="K25" s="57">
        <v>1</v>
      </c>
      <c r="L25" s="58">
        <v>300000</v>
      </c>
      <c r="M25" s="59">
        <f>K25*L25</f>
        <v>300000</v>
      </c>
    </row>
    <row r="26" spans="2:13" ht="20.149999999999999" customHeight="1" x14ac:dyDescent="0.35">
      <c r="B26" s="74"/>
      <c r="C26" s="48" t="s">
        <v>10</v>
      </c>
      <c r="D26" s="131"/>
      <c r="E26" s="131"/>
      <c r="F26" s="131"/>
      <c r="G26" s="131"/>
      <c r="H26" s="131"/>
      <c r="I26" s="131"/>
      <c r="J26" s="131"/>
      <c r="K26" s="60"/>
      <c r="L26" s="61"/>
      <c r="M26" s="59">
        <f>+K26*L26</f>
        <v>0</v>
      </c>
    </row>
    <row r="27" spans="2:13" ht="20.149999999999999" customHeight="1" x14ac:dyDescent="0.35">
      <c r="B27" s="74"/>
      <c r="C27" s="48" t="s">
        <v>11</v>
      </c>
      <c r="D27" s="131"/>
      <c r="E27" s="131"/>
      <c r="F27" s="131"/>
      <c r="G27" s="131"/>
      <c r="H27" s="131"/>
      <c r="I27" s="131"/>
      <c r="J27" s="131"/>
      <c r="K27" s="60"/>
      <c r="L27" s="61"/>
      <c r="M27" s="59">
        <f t="shared" ref="M27:M34" si="1">+K27*L27</f>
        <v>0</v>
      </c>
    </row>
    <row r="28" spans="2:13" ht="20.149999999999999" customHeight="1" x14ac:dyDescent="0.35">
      <c r="B28" s="74"/>
      <c r="C28" s="48" t="s">
        <v>12</v>
      </c>
      <c r="D28" s="131"/>
      <c r="E28" s="131"/>
      <c r="F28" s="131"/>
      <c r="G28" s="131"/>
      <c r="H28" s="131"/>
      <c r="I28" s="131"/>
      <c r="J28" s="131"/>
      <c r="K28" s="60"/>
      <c r="L28" s="61"/>
      <c r="M28" s="59">
        <f t="shared" si="1"/>
        <v>0</v>
      </c>
    </row>
    <row r="29" spans="2:13" ht="20.149999999999999" customHeight="1" x14ac:dyDescent="0.35">
      <c r="B29" s="74"/>
      <c r="C29" s="48" t="s">
        <v>13</v>
      </c>
      <c r="D29" s="131"/>
      <c r="E29" s="131"/>
      <c r="F29" s="131"/>
      <c r="G29" s="131"/>
      <c r="H29" s="131"/>
      <c r="I29" s="131"/>
      <c r="J29" s="131"/>
      <c r="K29" s="60"/>
      <c r="L29" s="61"/>
      <c r="M29" s="59">
        <f t="shared" si="1"/>
        <v>0</v>
      </c>
    </row>
    <row r="30" spans="2:13" ht="20.149999999999999" customHeight="1" x14ac:dyDescent="0.35">
      <c r="B30" s="74"/>
      <c r="C30" s="48" t="s">
        <v>14</v>
      </c>
      <c r="D30" s="131"/>
      <c r="E30" s="131"/>
      <c r="F30" s="131"/>
      <c r="G30" s="131"/>
      <c r="H30" s="131"/>
      <c r="I30" s="131"/>
      <c r="J30" s="131"/>
      <c r="K30" s="60"/>
      <c r="L30" s="61"/>
      <c r="M30" s="59">
        <f t="shared" si="1"/>
        <v>0</v>
      </c>
    </row>
    <row r="31" spans="2:13" ht="20.149999999999999" customHeight="1" x14ac:dyDescent="0.35">
      <c r="B31" s="74"/>
      <c r="C31" s="48" t="s">
        <v>15</v>
      </c>
      <c r="D31" s="131"/>
      <c r="E31" s="131"/>
      <c r="F31" s="131"/>
      <c r="G31" s="131"/>
      <c r="H31" s="131"/>
      <c r="I31" s="131"/>
      <c r="J31" s="131"/>
      <c r="K31" s="60"/>
      <c r="L31" s="61"/>
      <c r="M31" s="59">
        <f t="shared" si="1"/>
        <v>0</v>
      </c>
    </row>
    <row r="32" spans="2:13" ht="20.149999999999999" customHeight="1" x14ac:dyDescent="0.35">
      <c r="B32" s="74"/>
      <c r="C32" s="48" t="s">
        <v>16</v>
      </c>
      <c r="D32" s="131"/>
      <c r="E32" s="131"/>
      <c r="F32" s="131"/>
      <c r="G32" s="131"/>
      <c r="H32" s="131"/>
      <c r="I32" s="131"/>
      <c r="J32" s="131"/>
      <c r="K32" s="60"/>
      <c r="L32" s="61"/>
      <c r="M32" s="59">
        <f t="shared" si="1"/>
        <v>0</v>
      </c>
    </row>
    <row r="33" spans="2:13" s="13" customFormat="1" ht="20.149999999999999" customHeight="1" x14ac:dyDescent="0.35">
      <c r="B33" s="74"/>
      <c r="C33" s="48" t="s">
        <v>17</v>
      </c>
      <c r="D33" s="131"/>
      <c r="E33" s="131"/>
      <c r="F33" s="131"/>
      <c r="G33" s="131"/>
      <c r="H33" s="131"/>
      <c r="I33" s="131"/>
      <c r="J33" s="131"/>
      <c r="K33" s="60"/>
      <c r="L33" s="61"/>
      <c r="M33" s="59">
        <f t="shared" si="1"/>
        <v>0</v>
      </c>
    </row>
    <row r="34" spans="2:13" s="13" customFormat="1" ht="20.149999999999999" customHeight="1" x14ac:dyDescent="0.35">
      <c r="B34" s="74"/>
      <c r="C34" s="48" t="s">
        <v>18</v>
      </c>
      <c r="D34" s="131"/>
      <c r="E34" s="131"/>
      <c r="F34" s="131"/>
      <c r="G34" s="131"/>
      <c r="H34" s="131"/>
      <c r="I34" s="131"/>
      <c r="J34" s="131"/>
      <c r="K34" s="60"/>
      <c r="L34" s="61"/>
      <c r="M34" s="59">
        <f t="shared" si="1"/>
        <v>0</v>
      </c>
    </row>
    <row r="35" spans="2:13" s="13" customFormat="1" ht="20.149999999999999" customHeight="1" x14ac:dyDescent="0.35">
      <c r="B35" s="74"/>
      <c r="C35" s="48"/>
      <c r="D35" s="130" t="s">
        <v>19</v>
      </c>
      <c r="E35" s="130"/>
      <c r="F35" s="130"/>
      <c r="G35" s="130"/>
      <c r="H35" s="130"/>
      <c r="I35" s="130"/>
      <c r="J35" s="71" t="str">
        <f>IF(M36="10%","Da","Ne")</f>
        <v>Da</v>
      </c>
      <c r="K35" s="62" t="str">
        <f>IF(M36&gt;="10%","10%","0%")</f>
        <v>10%</v>
      </c>
      <c r="L35" s="62" t="s">
        <v>20</v>
      </c>
      <c r="M35" s="63">
        <f>SUM(M25:M34)</f>
        <v>300000</v>
      </c>
    </row>
    <row r="36" spans="2:13" s="13" customFormat="1" ht="20.149999999999999" customHeight="1" x14ac:dyDescent="0.35">
      <c r="B36" s="74"/>
      <c r="C36" s="48"/>
      <c r="D36" s="64"/>
      <c r="E36" s="51"/>
      <c r="F36" s="51"/>
      <c r="G36" s="51"/>
      <c r="H36" s="51"/>
      <c r="I36" s="51"/>
      <c r="J36" s="49"/>
      <c r="K36" s="49"/>
      <c r="L36" s="49"/>
      <c r="M36" s="65" t="str">
        <f>IFERROR(IF((M35/$L$6)&gt;=10%,"10%","0%"),"0%")</f>
        <v>10%</v>
      </c>
    </row>
    <row r="37" spans="2:13" s="13" customFormat="1" ht="20.149999999999999" customHeight="1" x14ac:dyDescent="0.35">
      <c r="B37" s="74"/>
      <c r="C37" s="48" t="s">
        <v>22</v>
      </c>
      <c r="D37" s="85" t="s">
        <v>59</v>
      </c>
      <c r="E37" s="49"/>
      <c r="F37" s="49"/>
      <c r="G37" s="49"/>
      <c r="H37" s="49"/>
      <c r="I37" s="49"/>
      <c r="J37" s="49"/>
      <c r="K37" s="49"/>
      <c r="L37" s="49"/>
      <c r="M37" s="67"/>
    </row>
    <row r="38" spans="2:13" s="13" customFormat="1" ht="20.149999999999999" customHeight="1" x14ac:dyDescent="0.35">
      <c r="B38" s="74"/>
      <c r="C38" s="48"/>
      <c r="D38" s="49" t="s">
        <v>4</v>
      </c>
      <c r="E38" s="128" t="s">
        <v>75</v>
      </c>
      <c r="F38" s="128"/>
      <c r="G38" s="128"/>
      <c r="H38" s="128"/>
      <c r="I38" s="128"/>
      <c r="J38" s="128"/>
      <c r="K38" s="128"/>
      <c r="L38" s="128"/>
      <c r="M38" s="129"/>
    </row>
    <row r="39" spans="2:13" s="13" customFormat="1" ht="29" x14ac:dyDescent="0.35">
      <c r="B39" s="74"/>
      <c r="C39" s="48"/>
      <c r="D39" s="52" t="s">
        <v>134</v>
      </c>
      <c r="E39" s="49"/>
      <c r="F39" s="49"/>
      <c r="G39" s="52"/>
      <c r="H39" s="53"/>
      <c r="I39" s="52"/>
      <c r="J39" s="54"/>
      <c r="K39" s="55" t="s">
        <v>6</v>
      </c>
      <c r="L39" s="54" t="s">
        <v>7</v>
      </c>
      <c r="M39" s="56" t="s">
        <v>8</v>
      </c>
    </row>
    <row r="40" spans="2:13" s="13" customFormat="1" ht="20.149999999999999" customHeight="1" x14ac:dyDescent="0.35">
      <c r="B40" s="74"/>
      <c r="C40" s="48" t="s">
        <v>9</v>
      </c>
      <c r="D40" s="131" t="s">
        <v>64</v>
      </c>
      <c r="E40" s="131"/>
      <c r="F40" s="131"/>
      <c r="G40" s="131"/>
      <c r="H40" s="131"/>
      <c r="I40" s="131"/>
      <c r="J40" s="131"/>
      <c r="K40" s="57">
        <v>1</v>
      </c>
      <c r="L40" s="58">
        <v>300000</v>
      </c>
      <c r="M40" s="59">
        <f>K40*L40</f>
        <v>300000</v>
      </c>
    </row>
    <row r="41" spans="2:13" s="13" customFormat="1" ht="20.149999999999999" customHeight="1" x14ac:dyDescent="0.35">
      <c r="B41" s="74"/>
      <c r="C41" s="48" t="s">
        <v>10</v>
      </c>
      <c r="D41" s="131"/>
      <c r="E41" s="131"/>
      <c r="F41" s="131"/>
      <c r="G41" s="131"/>
      <c r="H41" s="131"/>
      <c r="I41" s="131"/>
      <c r="J41" s="131"/>
      <c r="K41" s="60"/>
      <c r="L41" s="61"/>
      <c r="M41" s="59">
        <f>+K41*L41</f>
        <v>0</v>
      </c>
    </row>
    <row r="42" spans="2:13" s="13" customFormat="1" ht="20.149999999999999" customHeight="1" x14ac:dyDescent="0.35">
      <c r="B42" s="74"/>
      <c r="C42" s="48" t="s">
        <v>11</v>
      </c>
      <c r="D42" s="131"/>
      <c r="E42" s="131"/>
      <c r="F42" s="131"/>
      <c r="G42" s="131"/>
      <c r="H42" s="131"/>
      <c r="I42" s="131"/>
      <c r="J42" s="131"/>
      <c r="K42" s="60"/>
      <c r="L42" s="61"/>
      <c r="M42" s="59">
        <f t="shared" ref="M42:M49" si="2">+K42*L42</f>
        <v>0</v>
      </c>
    </row>
    <row r="43" spans="2:13" s="13" customFormat="1" ht="20.149999999999999" customHeight="1" x14ac:dyDescent="0.35">
      <c r="B43" s="74"/>
      <c r="C43" s="48" t="s">
        <v>12</v>
      </c>
      <c r="D43" s="131"/>
      <c r="E43" s="131"/>
      <c r="F43" s="131"/>
      <c r="G43" s="131"/>
      <c r="H43" s="131"/>
      <c r="I43" s="131"/>
      <c r="J43" s="131"/>
      <c r="K43" s="60"/>
      <c r="L43" s="61"/>
      <c r="M43" s="59">
        <f t="shared" si="2"/>
        <v>0</v>
      </c>
    </row>
    <row r="44" spans="2:13" s="13" customFormat="1" ht="20.149999999999999" customHeight="1" x14ac:dyDescent="0.35">
      <c r="B44" s="74"/>
      <c r="C44" s="48" t="s">
        <v>13</v>
      </c>
      <c r="D44" s="131"/>
      <c r="E44" s="131"/>
      <c r="F44" s="131"/>
      <c r="G44" s="131"/>
      <c r="H44" s="131"/>
      <c r="I44" s="131"/>
      <c r="J44" s="131"/>
      <c r="K44" s="60"/>
      <c r="L44" s="61"/>
      <c r="M44" s="59">
        <f t="shared" si="2"/>
        <v>0</v>
      </c>
    </row>
    <row r="45" spans="2:13" s="13" customFormat="1" ht="20.149999999999999" customHeight="1" x14ac:dyDescent="0.35">
      <c r="B45" s="74"/>
      <c r="C45" s="48" t="s">
        <v>14</v>
      </c>
      <c r="D45" s="131"/>
      <c r="E45" s="131"/>
      <c r="F45" s="131"/>
      <c r="G45" s="131"/>
      <c r="H45" s="131"/>
      <c r="I45" s="131"/>
      <c r="J45" s="131"/>
      <c r="K45" s="60"/>
      <c r="L45" s="61"/>
      <c r="M45" s="59">
        <f t="shared" si="2"/>
        <v>0</v>
      </c>
    </row>
    <row r="46" spans="2:13" s="13" customFormat="1" ht="20.149999999999999" customHeight="1" x14ac:dyDescent="0.35">
      <c r="B46" s="74"/>
      <c r="C46" s="48" t="s">
        <v>15</v>
      </c>
      <c r="D46" s="131"/>
      <c r="E46" s="131"/>
      <c r="F46" s="131"/>
      <c r="G46" s="131"/>
      <c r="H46" s="131"/>
      <c r="I46" s="131"/>
      <c r="J46" s="131"/>
      <c r="K46" s="60"/>
      <c r="L46" s="61"/>
      <c r="M46" s="59">
        <f t="shared" si="2"/>
        <v>0</v>
      </c>
    </row>
    <row r="47" spans="2:13" s="13" customFormat="1" ht="20.149999999999999" customHeight="1" x14ac:dyDescent="0.35">
      <c r="B47" s="74"/>
      <c r="C47" s="48" t="s">
        <v>16</v>
      </c>
      <c r="D47" s="131"/>
      <c r="E47" s="131"/>
      <c r="F47" s="131"/>
      <c r="G47" s="131"/>
      <c r="H47" s="131"/>
      <c r="I47" s="131"/>
      <c r="J47" s="131"/>
      <c r="K47" s="60"/>
      <c r="L47" s="61"/>
      <c r="M47" s="59">
        <f t="shared" si="2"/>
        <v>0</v>
      </c>
    </row>
    <row r="48" spans="2:13" s="13" customFormat="1" ht="20.149999999999999" customHeight="1" x14ac:dyDescent="0.35">
      <c r="B48" s="74"/>
      <c r="C48" s="48" t="s">
        <v>17</v>
      </c>
      <c r="D48" s="131"/>
      <c r="E48" s="131"/>
      <c r="F48" s="131"/>
      <c r="G48" s="131"/>
      <c r="H48" s="131"/>
      <c r="I48" s="131"/>
      <c r="J48" s="131"/>
      <c r="K48" s="60"/>
      <c r="L48" s="61"/>
      <c r="M48" s="59">
        <f t="shared" si="2"/>
        <v>0</v>
      </c>
    </row>
    <row r="49" spans="2:13" s="13" customFormat="1" ht="20.149999999999999" customHeight="1" x14ac:dyDescent="0.35">
      <c r="B49" s="74"/>
      <c r="C49" s="48" t="s">
        <v>18</v>
      </c>
      <c r="D49" s="131"/>
      <c r="E49" s="131"/>
      <c r="F49" s="131"/>
      <c r="G49" s="131"/>
      <c r="H49" s="131"/>
      <c r="I49" s="131"/>
      <c r="J49" s="131"/>
      <c r="K49" s="60"/>
      <c r="L49" s="61"/>
      <c r="M49" s="59">
        <f t="shared" si="2"/>
        <v>0</v>
      </c>
    </row>
    <row r="50" spans="2:13" s="13" customFormat="1" ht="20.149999999999999" customHeight="1" x14ac:dyDescent="0.35">
      <c r="B50" s="74"/>
      <c r="C50" s="48"/>
      <c r="D50" s="130" t="s">
        <v>19</v>
      </c>
      <c r="E50" s="130"/>
      <c r="F50" s="130"/>
      <c r="G50" s="130"/>
      <c r="H50" s="130"/>
      <c r="I50" s="130"/>
      <c r="J50" s="71" t="str">
        <f>IF(M51="10%","Da","Ne")</f>
        <v>Da</v>
      </c>
      <c r="K50" s="62" t="str">
        <f>IF(M51&gt;="10%","10%","0%")</f>
        <v>10%</v>
      </c>
      <c r="L50" s="62" t="s">
        <v>20</v>
      </c>
      <c r="M50" s="63">
        <f>SUM(M40:M49)</f>
        <v>300000</v>
      </c>
    </row>
    <row r="51" spans="2:13" s="13" customFormat="1" ht="20.149999999999999" customHeight="1" x14ac:dyDescent="0.35">
      <c r="B51" s="74"/>
      <c r="C51" s="48"/>
      <c r="D51" s="64"/>
      <c r="E51" s="51"/>
      <c r="F51" s="51"/>
      <c r="G51" s="51"/>
      <c r="H51" s="51"/>
      <c r="I51" s="51"/>
      <c r="J51" s="49"/>
      <c r="K51" s="49"/>
      <c r="L51" s="49"/>
      <c r="M51" s="65" t="str">
        <f>IFERROR(IF((M50/$L$6)&gt;=10%,"10%","0%"),"0%")</f>
        <v>10%</v>
      </c>
    </row>
    <row r="52" spans="2:13" s="13" customFormat="1" ht="20.149999999999999" customHeight="1" x14ac:dyDescent="0.35">
      <c r="B52" s="74"/>
      <c r="C52" s="48" t="s">
        <v>23</v>
      </c>
      <c r="D52" s="85" t="s">
        <v>70</v>
      </c>
      <c r="E52" s="49"/>
      <c r="F52" s="49"/>
      <c r="G52" s="49"/>
      <c r="H52" s="49"/>
      <c r="I52" s="49"/>
      <c r="J52" s="49"/>
      <c r="K52" s="49"/>
      <c r="L52" s="49"/>
      <c r="M52" s="50"/>
    </row>
    <row r="53" spans="2:13" s="13" customFormat="1" ht="20.149999999999999" customHeight="1" x14ac:dyDescent="0.35">
      <c r="B53" s="74"/>
      <c r="C53" s="48"/>
      <c r="D53" s="49" t="s">
        <v>4</v>
      </c>
      <c r="E53" s="128" t="s">
        <v>74</v>
      </c>
      <c r="F53" s="128"/>
      <c r="G53" s="128"/>
      <c r="H53" s="128"/>
      <c r="I53" s="128"/>
      <c r="J53" s="128"/>
      <c r="K53" s="128"/>
      <c r="L53" s="128"/>
      <c r="M53" s="129"/>
    </row>
    <row r="54" spans="2:13" s="13" customFormat="1" ht="24.75" customHeight="1" x14ac:dyDescent="0.35">
      <c r="B54" s="74"/>
      <c r="C54" s="48"/>
      <c r="D54" s="52" t="s">
        <v>134</v>
      </c>
      <c r="E54" s="49"/>
      <c r="F54" s="49"/>
      <c r="G54" s="52"/>
      <c r="H54" s="53"/>
      <c r="I54" s="52"/>
      <c r="J54" s="54"/>
      <c r="K54" s="55" t="s">
        <v>6</v>
      </c>
      <c r="L54" s="54" t="s">
        <v>7</v>
      </c>
      <c r="M54" s="56" t="s">
        <v>8</v>
      </c>
    </row>
    <row r="55" spans="2:13" s="13" customFormat="1" ht="22.5" customHeight="1" x14ac:dyDescent="0.35">
      <c r="B55" s="74"/>
      <c r="C55" s="48" t="s">
        <v>9</v>
      </c>
      <c r="D55" s="131" t="s">
        <v>73</v>
      </c>
      <c r="E55" s="131"/>
      <c r="F55" s="131"/>
      <c r="G55" s="131"/>
      <c r="H55" s="131"/>
      <c r="I55" s="131"/>
      <c r="J55" s="131"/>
      <c r="K55" s="57">
        <v>1</v>
      </c>
      <c r="L55" s="58">
        <v>300000</v>
      </c>
      <c r="M55" s="59">
        <f>K55*L55</f>
        <v>300000</v>
      </c>
    </row>
    <row r="56" spans="2:13" s="13" customFormat="1" ht="20.149999999999999" customHeight="1" x14ac:dyDescent="0.35">
      <c r="B56" s="74"/>
      <c r="C56" s="48" t="s">
        <v>10</v>
      </c>
      <c r="D56" s="131"/>
      <c r="E56" s="131"/>
      <c r="F56" s="131"/>
      <c r="G56" s="131"/>
      <c r="H56" s="131"/>
      <c r="I56" s="131"/>
      <c r="J56" s="131"/>
      <c r="K56" s="60"/>
      <c r="L56" s="61"/>
      <c r="M56" s="59">
        <f>+K56*L56</f>
        <v>0</v>
      </c>
    </row>
    <row r="57" spans="2:13" s="13" customFormat="1" ht="20.149999999999999" customHeight="1" x14ac:dyDescent="0.35">
      <c r="B57" s="74"/>
      <c r="C57" s="48" t="s">
        <v>11</v>
      </c>
      <c r="D57" s="131"/>
      <c r="E57" s="131"/>
      <c r="F57" s="131"/>
      <c r="G57" s="131"/>
      <c r="H57" s="131"/>
      <c r="I57" s="131"/>
      <c r="J57" s="131"/>
      <c r="K57" s="60"/>
      <c r="L57" s="61"/>
      <c r="M57" s="59">
        <f t="shared" ref="M57:M64" si="3">+K57*L57</f>
        <v>0</v>
      </c>
    </row>
    <row r="58" spans="2:13" s="13" customFormat="1" ht="20.149999999999999" customHeight="1" x14ac:dyDescent="0.35">
      <c r="B58" s="74"/>
      <c r="C58" s="48" t="s">
        <v>12</v>
      </c>
      <c r="D58" s="131"/>
      <c r="E58" s="131"/>
      <c r="F58" s="131"/>
      <c r="G58" s="131"/>
      <c r="H58" s="131"/>
      <c r="I58" s="131"/>
      <c r="J58" s="131"/>
      <c r="K58" s="60"/>
      <c r="L58" s="61"/>
      <c r="M58" s="59">
        <f t="shared" si="3"/>
        <v>0</v>
      </c>
    </row>
    <row r="59" spans="2:13" s="13" customFormat="1" ht="20.149999999999999" customHeight="1" x14ac:dyDescent="0.35">
      <c r="B59" s="74"/>
      <c r="C59" s="48" t="s">
        <v>13</v>
      </c>
      <c r="D59" s="131"/>
      <c r="E59" s="131"/>
      <c r="F59" s="131"/>
      <c r="G59" s="131"/>
      <c r="H59" s="131"/>
      <c r="I59" s="131"/>
      <c r="J59" s="131"/>
      <c r="K59" s="60"/>
      <c r="L59" s="61"/>
      <c r="M59" s="59">
        <f t="shared" si="3"/>
        <v>0</v>
      </c>
    </row>
    <row r="60" spans="2:13" s="13" customFormat="1" ht="20.149999999999999" customHeight="1" x14ac:dyDescent="0.35">
      <c r="B60" s="74"/>
      <c r="C60" s="48" t="s">
        <v>14</v>
      </c>
      <c r="D60" s="131"/>
      <c r="E60" s="131"/>
      <c r="F60" s="131"/>
      <c r="G60" s="131"/>
      <c r="H60" s="131"/>
      <c r="I60" s="131"/>
      <c r="J60" s="131"/>
      <c r="K60" s="60"/>
      <c r="L60" s="61"/>
      <c r="M60" s="59">
        <f t="shared" si="3"/>
        <v>0</v>
      </c>
    </row>
    <row r="61" spans="2:13" s="13" customFormat="1" ht="20.149999999999999" customHeight="1" x14ac:dyDescent="0.35">
      <c r="B61" s="74"/>
      <c r="C61" s="48" t="s">
        <v>15</v>
      </c>
      <c r="D61" s="131"/>
      <c r="E61" s="131"/>
      <c r="F61" s="131"/>
      <c r="G61" s="131"/>
      <c r="H61" s="131"/>
      <c r="I61" s="131"/>
      <c r="J61" s="131"/>
      <c r="K61" s="60"/>
      <c r="L61" s="61"/>
      <c r="M61" s="59">
        <f t="shared" si="3"/>
        <v>0</v>
      </c>
    </row>
    <row r="62" spans="2:13" s="13" customFormat="1" ht="20.149999999999999" customHeight="1" x14ac:dyDescent="0.35">
      <c r="B62" s="74"/>
      <c r="C62" s="48" t="s">
        <v>16</v>
      </c>
      <c r="D62" s="131"/>
      <c r="E62" s="131"/>
      <c r="F62" s="131"/>
      <c r="G62" s="131"/>
      <c r="H62" s="131"/>
      <c r="I62" s="131"/>
      <c r="J62" s="131"/>
      <c r="K62" s="60"/>
      <c r="L62" s="61"/>
      <c r="M62" s="59">
        <f t="shared" si="3"/>
        <v>0</v>
      </c>
    </row>
    <row r="63" spans="2:13" s="13" customFormat="1" ht="20.149999999999999" customHeight="1" x14ac:dyDescent="0.35">
      <c r="B63" s="74"/>
      <c r="C63" s="48" t="s">
        <v>17</v>
      </c>
      <c r="D63" s="131"/>
      <c r="E63" s="131"/>
      <c r="F63" s="131"/>
      <c r="G63" s="131"/>
      <c r="H63" s="131"/>
      <c r="I63" s="131"/>
      <c r="J63" s="131"/>
      <c r="K63" s="60"/>
      <c r="L63" s="61"/>
      <c r="M63" s="59">
        <f t="shared" si="3"/>
        <v>0</v>
      </c>
    </row>
    <row r="64" spans="2:13" s="13" customFormat="1" ht="20.149999999999999" customHeight="1" x14ac:dyDescent="0.35">
      <c r="B64" s="74"/>
      <c r="C64" s="48" t="s">
        <v>18</v>
      </c>
      <c r="D64" s="131"/>
      <c r="E64" s="131"/>
      <c r="F64" s="131"/>
      <c r="G64" s="131"/>
      <c r="H64" s="131"/>
      <c r="I64" s="131"/>
      <c r="J64" s="131"/>
      <c r="K64" s="60"/>
      <c r="L64" s="61"/>
      <c r="M64" s="59">
        <f t="shared" si="3"/>
        <v>0</v>
      </c>
    </row>
    <row r="65" spans="2:13" s="13" customFormat="1" ht="20.149999999999999" customHeight="1" x14ac:dyDescent="0.35">
      <c r="B65" s="74"/>
      <c r="C65" s="48"/>
      <c r="D65" s="130" t="s">
        <v>19</v>
      </c>
      <c r="E65" s="130"/>
      <c r="F65" s="130"/>
      <c r="G65" s="130"/>
      <c r="H65" s="130"/>
      <c r="I65" s="130"/>
      <c r="J65" s="71" t="str">
        <f>IF(M66="10%","Da","Ne")</f>
        <v>Da</v>
      </c>
      <c r="K65" s="62" t="str">
        <f>IF(M66&gt;="10%","10%","0%")</f>
        <v>10%</v>
      </c>
      <c r="L65" s="62" t="s">
        <v>20</v>
      </c>
      <c r="M65" s="63">
        <f>SUM(M55:M64)</f>
        <v>300000</v>
      </c>
    </row>
    <row r="66" spans="2:13" s="13" customFormat="1" ht="20.149999999999999" customHeight="1" x14ac:dyDescent="0.35">
      <c r="B66" s="74"/>
      <c r="C66" s="48"/>
      <c r="D66" s="64"/>
      <c r="E66" s="51"/>
      <c r="F66" s="51"/>
      <c r="G66" s="51"/>
      <c r="H66" s="51"/>
      <c r="I66" s="51"/>
      <c r="J66" s="49"/>
      <c r="K66" s="49"/>
      <c r="L66" s="49"/>
      <c r="M66" s="65" t="str">
        <f>IFERROR(IF((M65/$L$6)&gt;=10%,"10%","0%"),"0%")</f>
        <v>10%</v>
      </c>
    </row>
    <row r="67" spans="2:13" s="13" customFormat="1" ht="20.149999999999999" customHeight="1" x14ac:dyDescent="0.35">
      <c r="B67" s="74"/>
      <c r="C67" s="48" t="s">
        <v>24</v>
      </c>
      <c r="D67" s="85" t="s">
        <v>3</v>
      </c>
      <c r="E67" s="49"/>
      <c r="F67" s="49"/>
      <c r="G67" s="49"/>
      <c r="H67" s="49"/>
      <c r="I67" s="49"/>
      <c r="J67" s="49"/>
      <c r="K67" s="49"/>
      <c r="L67" s="49"/>
      <c r="M67" s="50"/>
    </row>
    <row r="68" spans="2:13" s="13" customFormat="1" ht="20.149999999999999" customHeight="1" x14ac:dyDescent="0.35">
      <c r="B68" s="74"/>
      <c r="C68" s="48"/>
      <c r="D68" s="49" t="s">
        <v>4</v>
      </c>
      <c r="E68" s="128" t="s">
        <v>154</v>
      </c>
      <c r="F68" s="128"/>
      <c r="G68" s="128"/>
      <c r="H68" s="128"/>
      <c r="I68" s="128"/>
      <c r="J68" s="128"/>
      <c r="K68" s="128"/>
      <c r="L68" s="128"/>
      <c r="M68" s="129"/>
    </row>
    <row r="69" spans="2:13" s="13" customFormat="1" ht="29" x14ac:dyDescent="0.35">
      <c r="B69" s="74"/>
      <c r="C69" s="48"/>
      <c r="D69" s="52" t="s">
        <v>134</v>
      </c>
      <c r="E69" s="49"/>
      <c r="F69" s="49"/>
      <c r="G69" s="52"/>
      <c r="H69" s="53"/>
      <c r="I69" s="52"/>
      <c r="J69" s="54"/>
      <c r="K69" s="55" t="s">
        <v>6</v>
      </c>
      <c r="L69" s="54" t="s">
        <v>7</v>
      </c>
      <c r="M69" s="56" t="s">
        <v>8</v>
      </c>
    </row>
    <row r="70" spans="2:13" s="13" customFormat="1" ht="20.149999999999999" customHeight="1" x14ac:dyDescent="0.35">
      <c r="B70" s="74"/>
      <c r="C70" s="48" t="s">
        <v>9</v>
      </c>
      <c r="D70" s="131" t="s">
        <v>64</v>
      </c>
      <c r="E70" s="131"/>
      <c r="F70" s="131"/>
      <c r="G70" s="131"/>
      <c r="H70" s="131"/>
      <c r="I70" s="131"/>
      <c r="J70" s="131"/>
      <c r="K70" s="57">
        <v>1</v>
      </c>
      <c r="L70" s="58">
        <v>100000</v>
      </c>
      <c r="M70" s="59">
        <f>K70*L70</f>
        <v>100000</v>
      </c>
    </row>
    <row r="71" spans="2:13" s="13" customFormat="1" ht="20.149999999999999" customHeight="1" x14ac:dyDescent="0.35">
      <c r="B71" s="74"/>
      <c r="C71" s="48" t="s">
        <v>10</v>
      </c>
      <c r="D71" s="131"/>
      <c r="E71" s="131"/>
      <c r="F71" s="131"/>
      <c r="G71" s="131"/>
      <c r="H71" s="131"/>
      <c r="I71" s="131"/>
      <c r="J71" s="131"/>
      <c r="K71" s="60"/>
      <c r="L71" s="61"/>
      <c r="M71" s="59">
        <f>+K71*L71</f>
        <v>0</v>
      </c>
    </row>
    <row r="72" spans="2:13" s="13" customFormat="1" ht="20.149999999999999" customHeight="1" x14ac:dyDescent="0.35">
      <c r="B72" s="74"/>
      <c r="C72" s="48" t="s">
        <v>11</v>
      </c>
      <c r="D72" s="131"/>
      <c r="E72" s="131"/>
      <c r="F72" s="131"/>
      <c r="G72" s="131"/>
      <c r="H72" s="131"/>
      <c r="I72" s="131"/>
      <c r="J72" s="131"/>
      <c r="K72" s="60"/>
      <c r="L72" s="61"/>
      <c r="M72" s="59">
        <f t="shared" ref="M72:M79" si="4">+K72*L72</f>
        <v>0</v>
      </c>
    </row>
    <row r="73" spans="2:13" s="13" customFormat="1" ht="20.149999999999999" customHeight="1" x14ac:dyDescent="0.35">
      <c r="B73" s="74"/>
      <c r="C73" s="48" t="s">
        <v>12</v>
      </c>
      <c r="D73" s="131"/>
      <c r="E73" s="131"/>
      <c r="F73" s="131"/>
      <c r="G73" s="131"/>
      <c r="H73" s="131"/>
      <c r="I73" s="131"/>
      <c r="J73" s="131"/>
      <c r="K73" s="60"/>
      <c r="L73" s="61"/>
      <c r="M73" s="59">
        <f t="shared" si="4"/>
        <v>0</v>
      </c>
    </row>
    <row r="74" spans="2:13" s="13" customFormat="1" ht="20.149999999999999" customHeight="1" x14ac:dyDescent="0.35">
      <c r="B74" s="74"/>
      <c r="C74" s="48" t="s">
        <v>13</v>
      </c>
      <c r="D74" s="131"/>
      <c r="E74" s="131"/>
      <c r="F74" s="131"/>
      <c r="G74" s="131"/>
      <c r="H74" s="131"/>
      <c r="I74" s="131"/>
      <c r="J74" s="131"/>
      <c r="K74" s="60"/>
      <c r="L74" s="61"/>
      <c r="M74" s="59">
        <f t="shared" si="4"/>
        <v>0</v>
      </c>
    </row>
    <row r="75" spans="2:13" s="13" customFormat="1" ht="20.149999999999999" customHeight="1" x14ac:dyDescent="0.35">
      <c r="B75" s="74"/>
      <c r="C75" s="48" t="s">
        <v>14</v>
      </c>
      <c r="D75" s="131"/>
      <c r="E75" s="131"/>
      <c r="F75" s="131"/>
      <c r="G75" s="131"/>
      <c r="H75" s="131"/>
      <c r="I75" s="131"/>
      <c r="J75" s="131"/>
      <c r="K75" s="60"/>
      <c r="L75" s="61"/>
      <c r="M75" s="59">
        <f t="shared" si="4"/>
        <v>0</v>
      </c>
    </row>
    <row r="76" spans="2:13" s="13" customFormat="1" ht="20.149999999999999" customHeight="1" x14ac:dyDescent="0.35">
      <c r="B76" s="74"/>
      <c r="C76" s="48" t="s">
        <v>15</v>
      </c>
      <c r="D76" s="131"/>
      <c r="E76" s="131"/>
      <c r="F76" s="131"/>
      <c r="G76" s="131"/>
      <c r="H76" s="131"/>
      <c r="I76" s="131"/>
      <c r="J76" s="131"/>
      <c r="K76" s="60"/>
      <c r="L76" s="61"/>
      <c r="M76" s="59">
        <f t="shared" si="4"/>
        <v>0</v>
      </c>
    </row>
    <row r="77" spans="2:13" s="13" customFormat="1" ht="20.149999999999999" customHeight="1" x14ac:dyDescent="0.35">
      <c r="B77" s="74"/>
      <c r="C77" s="48" t="s">
        <v>16</v>
      </c>
      <c r="D77" s="131"/>
      <c r="E77" s="131"/>
      <c r="F77" s="131"/>
      <c r="G77" s="131"/>
      <c r="H77" s="131"/>
      <c r="I77" s="131"/>
      <c r="J77" s="131"/>
      <c r="K77" s="60"/>
      <c r="L77" s="61"/>
      <c r="M77" s="59">
        <f t="shared" si="4"/>
        <v>0</v>
      </c>
    </row>
    <row r="78" spans="2:13" s="13" customFormat="1" ht="20.149999999999999" customHeight="1" x14ac:dyDescent="0.35">
      <c r="B78" s="74"/>
      <c r="C78" s="48" t="s">
        <v>17</v>
      </c>
      <c r="D78" s="131"/>
      <c r="E78" s="131"/>
      <c r="F78" s="131"/>
      <c r="G78" s="131"/>
      <c r="H78" s="131"/>
      <c r="I78" s="131"/>
      <c r="J78" s="131"/>
      <c r="K78" s="60"/>
      <c r="L78" s="61"/>
      <c r="M78" s="59">
        <f t="shared" si="4"/>
        <v>0</v>
      </c>
    </row>
    <row r="79" spans="2:13" s="13" customFormat="1" ht="20.149999999999999" customHeight="1" x14ac:dyDescent="0.35">
      <c r="B79" s="74"/>
      <c r="C79" s="48" t="s">
        <v>18</v>
      </c>
      <c r="D79" s="131"/>
      <c r="E79" s="131"/>
      <c r="F79" s="131"/>
      <c r="G79" s="131"/>
      <c r="H79" s="131"/>
      <c r="I79" s="131"/>
      <c r="J79" s="131"/>
      <c r="K79" s="60"/>
      <c r="L79" s="61"/>
      <c r="M79" s="59">
        <f t="shared" si="4"/>
        <v>0</v>
      </c>
    </row>
    <row r="80" spans="2:13" s="13" customFormat="1" ht="20.149999999999999" customHeight="1" x14ac:dyDescent="0.35">
      <c r="B80" s="74"/>
      <c r="C80" s="48"/>
      <c r="D80" s="130" t="s">
        <v>19</v>
      </c>
      <c r="E80" s="130"/>
      <c r="F80" s="130"/>
      <c r="G80" s="130"/>
      <c r="H80" s="130"/>
      <c r="I80" s="130"/>
      <c r="J80" s="71" t="str">
        <f>IF(M81="10%","Da","Ne")</f>
        <v>Ne</v>
      </c>
      <c r="K80" s="62" t="str">
        <f>IF(M81&gt;="10%","10%","0%")</f>
        <v>0%</v>
      </c>
      <c r="L80" s="62" t="s">
        <v>20</v>
      </c>
      <c r="M80" s="63">
        <f>SUM(M70:M79)</f>
        <v>100000</v>
      </c>
    </row>
    <row r="81" spans="2:13" s="13" customFormat="1" ht="20.149999999999999" customHeight="1" x14ac:dyDescent="0.35">
      <c r="B81" s="74"/>
      <c r="C81" s="48"/>
      <c r="D81" s="64"/>
      <c r="E81" s="51"/>
      <c r="F81" s="51"/>
      <c r="G81" s="51"/>
      <c r="H81" s="51"/>
      <c r="I81" s="51"/>
      <c r="J81" s="49"/>
      <c r="K81" s="49"/>
      <c r="L81" s="49"/>
      <c r="M81" s="65" t="str">
        <f>IFERROR(IF((M80/$L$6)&gt;=10%,"10%","0%"),"0%")</f>
        <v>0%</v>
      </c>
    </row>
    <row r="82" spans="2:13" s="13" customFormat="1" ht="20.149999999999999" customHeight="1" x14ac:dyDescent="0.35">
      <c r="B82" s="74"/>
      <c r="C82" s="48" t="s">
        <v>25</v>
      </c>
      <c r="D82" s="85" t="s">
        <v>70</v>
      </c>
      <c r="E82" s="68"/>
      <c r="F82" s="68"/>
      <c r="G82" s="68"/>
      <c r="H82" s="68"/>
      <c r="I82" s="68"/>
      <c r="J82" s="69"/>
      <c r="K82" s="69"/>
      <c r="L82" s="69"/>
      <c r="M82" s="70"/>
    </row>
    <row r="83" spans="2:13" s="13" customFormat="1" ht="20.149999999999999" customHeight="1" x14ac:dyDescent="0.35">
      <c r="B83" s="74"/>
      <c r="C83" s="48"/>
      <c r="D83" s="49" t="s">
        <v>4</v>
      </c>
      <c r="E83" s="128" t="s">
        <v>74</v>
      </c>
      <c r="F83" s="128"/>
      <c r="G83" s="128"/>
      <c r="H83" s="128"/>
      <c r="I83" s="128"/>
      <c r="J83" s="128"/>
      <c r="K83" s="128"/>
      <c r="L83" s="128"/>
      <c r="M83" s="129"/>
    </row>
    <row r="84" spans="2:13" s="13" customFormat="1" ht="29" x14ac:dyDescent="0.35">
      <c r="B84" s="74"/>
      <c r="C84" s="48"/>
      <c r="D84" s="52" t="s">
        <v>134</v>
      </c>
      <c r="E84" s="49"/>
      <c r="F84" s="49"/>
      <c r="G84" s="52"/>
      <c r="H84" s="53"/>
      <c r="I84" s="52"/>
      <c r="J84" s="54"/>
      <c r="K84" s="55" t="s">
        <v>6</v>
      </c>
      <c r="L84" s="54" t="s">
        <v>7</v>
      </c>
      <c r="M84" s="56" t="s">
        <v>8</v>
      </c>
    </row>
    <row r="85" spans="2:13" s="13" customFormat="1" ht="20.149999999999999" customHeight="1" x14ac:dyDescent="0.35">
      <c r="B85" s="74"/>
      <c r="C85" s="48" t="s">
        <v>9</v>
      </c>
      <c r="D85" s="131" t="s">
        <v>76</v>
      </c>
      <c r="E85" s="131"/>
      <c r="F85" s="131"/>
      <c r="G85" s="131"/>
      <c r="H85" s="131"/>
      <c r="I85" s="131"/>
      <c r="J85" s="131"/>
      <c r="K85" s="57">
        <v>5</v>
      </c>
      <c r="L85" s="58">
        <v>30000</v>
      </c>
      <c r="M85" s="59">
        <f>K85*L85</f>
        <v>150000</v>
      </c>
    </row>
    <row r="86" spans="2:13" s="13" customFormat="1" ht="20.149999999999999" customHeight="1" x14ac:dyDescent="0.35">
      <c r="B86" s="74"/>
      <c r="C86" s="48" t="s">
        <v>10</v>
      </c>
      <c r="D86" s="131"/>
      <c r="E86" s="131"/>
      <c r="F86" s="131"/>
      <c r="G86" s="131"/>
      <c r="H86" s="131"/>
      <c r="I86" s="131"/>
      <c r="J86" s="131"/>
      <c r="K86" s="60"/>
      <c r="L86" s="61"/>
      <c r="M86" s="59">
        <f>+K86*L86</f>
        <v>0</v>
      </c>
    </row>
    <row r="87" spans="2:13" s="13" customFormat="1" ht="20.149999999999999" customHeight="1" x14ac:dyDescent="0.35">
      <c r="B87" s="74"/>
      <c r="C87" s="48" t="s">
        <v>11</v>
      </c>
      <c r="D87" s="131"/>
      <c r="E87" s="131"/>
      <c r="F87" s="131"/>
      <c r="G87" s="131"/>
      <c r="H87" s="131"/>
      <c r="I87" s="131"/>
      <c r="J87" s="131"/>
      <c r="K87" s="60"/>
      <c r="L87" s="61"/>
      <c r="M87" s="59">
        <f t="shared" ref="M87:M94" si="5">+K87*L87</f>
        <v>0</v>
      </c>
    </row>
    <row r="88" spans="2:13" s="13" customFormat="1" ht="20.149999999999999" customHeight="1" x14ac:dyDescent="0.35">
      <c r="B88" s="74"/>
      <c r="C88" s="48" t="s">
        <v>12</v>
      </c>
      <c r="D88" s="131"/>
      <c r="E88" s="131"/>
      <c r="F88" s="131"/>
      <c r="G88" s="131"/>
      <c r="H88" s="131"/>
      <c r="I88" s="131"/>
      <c r="J88" s="131"/>
      <c r="K88" s="60"/>
      <c r="L88" s="61"/>
      <c r="M88" s="59">
        <f t="shared" si="5"/>
        <v>0</v>
      </c>
    </row>
    <row r="89" spans="2:13" s="13" customFormat="1" ht="20.149999999999999" customHeight="1" x14ac:dyDescent="0.35">
      <c r="B89" s="74"/>
      <c r="C89" s="48" t="s">
        <v>13</v>
      </c>
      <c r="D89" s="131"/>
      <c r="E89" s="131"/>
      <c r="F89" s="131"/>
      <c r="G89" s="131"/>
      <c r="H89" s="131"/>
      <c r="I89" s="131"/>
      <c r="J89" s="131"/>
      <c r="K89" s="60"/>
      <c r="L89" s="61"/>
      <c r="M89" s="59">
        <f t="shared" si="5"/>
        <v>0</v>
      </c>
    </row>
    <row r="90" spans="2:13" s="13" customFormat="1" ht="20.149999999999999" customHeight="1" x14ac:dyDescent="0.35">
      <c r="B90" s="74"/>
      <c r="C90" s="48" t="s">
        <v>14</v>
      </c>
      <c r="D90" s="131"/>
      <c r="E90" s="131"/>
      <c r="F90" s="131"/>
      <c r="G90" s="131"/>
      <c r="H90" s="131"/>
      <c r="I90" s="131"/>
      <c r="J90" s="131"/>
      <c r="K90" s="60"/>
      <c r="L90" s="61"/>
      <c r="M90" s="59">
        <f t="shared" si="5"/>
        <v>0</v>
      </c>
    </row>
    <row r="91" spans="2:13" s="13" customFormat="1" ht="20.149999999999999" customHeight="1" x14ac:dyDescent="0.35">
      <c r="B91" s="74"/>
      <c r="C91" s="48" t="s">
        <v>15</v>
      </c>
      <c r="D91" s="131"/>
      <c r="E91" s="131"/>
      <c r="F91" s="131"/>
      <c r="G91" s="131"/>
      <c r="H91" s="131"/>
      <c r="I91" s="131"/>
      <c r="J91" s="131"/>
      <c r="K91" s="60"/>
      <c r="L91" s="61"/>
      <c r="M91" s="59">
        <f t="shared" si="5"/>
        <v>0</v>
      </c>
    </row>
    <row r="92" spans="2:13" s="13" customFormat="1" ht="20.149999999999999" customHeight="1" x14ac:dyDescent="0.35">
      <c r="B92" s="74"/>
      <c r="C92" s="48" t="s">
        <v>16</v>
      </c>
      <c r="D92" s="131"/>
      <c r="E92" s="131"/>
      <c r="F92" s="131"/>
      <c r="G92" s="131"/>
      <c r="H92" s="131"/>
      <c r="I92" s="131"/>
      <c r="J92" s="131"/>
      <c r="K92" s="60"/>
      <c r="L92" s="61"/>
      <c r="M92" s="59">
        <f t="shared" si="5"/>
        <v>0</v>
      </c>
    </row>
    <row r="93" spans="2:13" s="13" customFormat="1" ht="20.149999999999999" customHeight="1" x14ac:dyDescent="0.35">
      <c r="B93" s="74"/>
      <c r="C93" s="48" t="s">
        <v>17</v>
      </c>
      <c r="D93" s="131"/>
      <c r="E93" s="131"/>
      <c r="F93" s="131"/>
      <c r="G93" s="131"/>
      <c r="H93" s="131"/>
      <c r="I93" s="131"/>
      <c r="J93" s="131"/>
      <c r="K93" s="60"/>
      <c r="L93" s="61"/>
      <c r="M93" s="59">
        <f t="shared" si="5"/>
        <v>0</v>
      </c>
    </row>
    <row r="94" spans="2:13" s="13" customFormat="1" ht="20.149999999999999" customHeight="1" x14ac:dyDescent="0.35">
      <c r="B94" s="74"/>
      <c r="C94" s="48" t="s">
        <v>18</v>
      </c>
      <c r="D94" s="131"/>
      <c r="E94" s="131"/>
      <c r="F94" s="131"/>
      <c r="G94" s="131"/>
      <c r="H94" s="131"/>
      <c r="I94" s="131"/>
      <c r="J94" s="131"/>
      <c r="K94" s="60"/>
      <c r="L94" s="61"/>
      <c r="M94" s="59">
        <f t="shared" si="5"/>
        <v>0</v>
      </c>
    </row>
    <row r="95" spans="2:13" s="13" customFormat="1" ht="20.149999999999999" customHeight="1" x14ac:dyDescent="0.35">
      <c r="B95" s="74"/>
      <c r="C95" s="48"/>
      <c r="D95" s="130" t="s">
        <v>19</v>
      </c>
      <c r="E95" s="130"/>
      <c r="F95" s="130"/>
      <c r="G95" s="130"/>
      <c r="H95" s="130"/>
      <c r="I95" s="130"/>
      <c r="J95" s="71" t="str">
        <f>IF(M96="10%","Da","Ne")</f>
        <v>Ne</v>
      </c>
      <c r="K95" s="62" t="str">
        <f>IF(M96&gt;="10%","10%","0%")</f>
        <v>0%</v>
      </c>
      <c r="L95" s="62" t="s">
        <v>20</v>
      </c>
      <c r="M95" s="63">
        <f>SUM(M85:M94)</f>
        <v>150000</v>
      </c>
    </row>
    <row r="96" spans="2:13" s="13" customFormat="1" ht="20.149999999999999" customHeight="1" x14ac:dyDescent="0.35">
      <c r="B96" s="74"/>
      <c r="C96" s="48"/>
      <c r="D96" s="64"/>
      <c r="E96" s="51"/>
      <c r="F96" s="51"/>
      <c r="G96" s="51"/>
      <c r="H96" s="51"/>
      <c r="I96" s="51"/>
      <c r="J96" s="49"/>
      <c r="K96" s="49"/>
      <c r="L96" s="49"/>
      <c r="M96" s="65" t="str">
        <f>IFERROR(IF((M95/$L$6)&gt;=10%,"10%","0%"),"0%")</f>
        <v>0%</v>
      </c>
    </row>
    <row r="97" spans="2:13" ht="30.75" customHeight="1" x14ac:dyDescent="0.35">
      <c r="B97" s="75"/>
      <c r="C97" s="140" t="s">
        <v>26</v>
      </c>
      <c r="D97" s="140"/>
      <c r="E97" s="140"/>
      <c r="F97" s="140"/>
      <c r="G97" s="140"/>
      <c r="H97" s="140"/>
      <c r="I97" s="140"/>
      <c r="J97" s="140"/>
      <c r="K97" s="140"/>
      <c r="L97" s="140"/>
      <c r="M97" s="141"/>
    </row>
    <row r="98" spans="2:13" ht="21.75" customHeight="1" x14ac:dyDescent="0.35">
      <c r="B98" s="8"/>
      <c r="M98" s="11"/>
    </row>
    <row r="99" spans="2:13" ht="20.149999999999999" customHeight="1" x14ac:dyDescent="0.35">
      <c r="B99" s="9" t="s">
        <v>27</v>
      </c>
      <c r="C99" s="19"/>
      <c r="D99" s="124" t="s">
        <v>28</v>
      </c>
      <c r="E99" s="124"/>
      <c r="F99" s="124"/>
      <c r="G99" s="124"/>
      <c r="H99" s="124"/>
      <c r="I99" s="124"/>
      <c r="J99" s="124"/>
      <c r="K99" s="33"/>
      <c r="L99" s="33"/>
      <c r="M99" s="10"/>
    </row>
    <row r="100" spans="2:13" ht="42" customHeight="1" x14ac:dyDescent="0.35">
      <c r="B100" s="17"/>
      <c r="C100" s="7"/>
      <c r="D100" s="116" t="s">
        <v>158</v>
      </c>
      <c r="E100" s="116"/>
      <c r="F100" s="116"/>
      <c r="G100" s="116"/>
      <c r="H100" s="116"/>
      <c r="I100" s="116"/>
      <c r="J100" s="116"/>
      <c r="K100" s="116"/>
      <c r="L100" s="116"/>
      <c r="M100" s="11"/>
    </row>
    <row r="101" spans="2:13" ht="9" customHeight="1" x14ac:dyDescent="0.35">
      <c r="B101" s="17"/>
      <c r="C101" s="7"/>
      <c r="D101" s="89"/>
      <c r="E101" s="18"/>
      <c r="F101" s="18"/>
      <c r="G101" s="18"/>
      <c r="H101" s="18"/>
      <c r="I101" s="18"/>
      <c r="J101" s="18"/>
      <c r="K101" s="18"/>
      <c r="L101" s="18"/>
      <c r="M101" s="11"/>
    </row>
    <row r="102" spans="2:13" ht="30.75" customHeight="1" x14ac:dyDescent="0.35">
      <c r="B102" s="17"/>
      <c r="C102" s="100" t="s">
        <v>140</v>
      </c>
      <c r="D102" s="99" t="s">
        <v>141</v>
      </c>
      <c r="E102" s="117" t="s">
        <v>142</v>
      </c>
      <c r="F102" s="117"/>
      <c r="G102" s="117"/>
      <c r="H102" s="117"/>
      <c r="I102" s="101" t="s">
        <v>29</v>
      </c>
      <c r="J102" s="121" t="s">
        <v>139</v>
      </c>
      <c r="K102" s="121"/>
      <c r="L102" s="121"/>
      <c r="M102" s="122"/>
    </row>
    <row r="103" spans="2:13" ht="33.75" customHeight="1" x14ac:dyDescent="0.35">
      <c r="B103" s="17"/>
      <c r="C103" s="7" t="s">
        <v>30</v>
      </c>
      <c r="D103" s="35" t="s">
        <v>31</v>
      </c>
      <c r="E103" s="153" t="s">
        <v>143</v>
      </c>
      <c r="F103" s="153"/>
      <c r="G103" s="153"/>
      <c r="H103" s="153"/>
      <c r="I103" s="102" t="str">
        <f>IF(D103="da","2%","0%")</f>
        <v>0%</v>
      </c>
      <c r="J103" s="155"/>
      <c r="K103" s="155"/>
      <c r="L103" s="155"/>
      <c r="M103" s="156"/>
    </row>
    <row r="104" spans="2:13" s="12" customFormat="1" ht="33" customHeight="1" x14ac:dyDescent="0.35">
      <c r="B104" s="38"/>
      <c r="C104" s="7" t="s">
        <v>32</v>
      </c>
      <c r="D104" s="35" t="s">
        <v>31</v>
      </c>
      <c r="E104" s="154" t="s">
        <v>144</v>
      </c>
      <c r="F104" s="154"/>
      <c r="G104" s="154"/>
      <c r="H104" s="154"/>
      <c r="I104" s="103" t="str">
        <f>IF(D104="da","2%","0%")</f>
        <v>0%</v>
      </c>
      <c r="J104" s="147"/>
      <c r="K104" s="147"/>
      <c r="L104" s="147"/>
      <c r="M104" s="148"/>
    </row>
    <row r="105" spans="2:13" ht="30" customHeight="1" x14ac:dyDescent="0.35">
      <c r="B105" s="17"/>
      <c r="C105" s="7" t="s">
        <v>33</v>
      </c>
      <c r="D105" s="35" t="s">
        <v>31</v>
      </c>
      <c r="E105" s="154" t="s">
        <v>145</v>
      </c>
      <c r="F105" s="154"/>
      <c r="G105" s="154"/>
      <c r="H105" s="154"/>
      <c r="I105" s="103" t="str">
        <f t="shared" ref="I105:I126" si="6">IF(D105="da","2%","0%")</f>
        <v>0%</v>
      </c>
      <c r="J105" s="147"/>
      <c r="K105" s="147"/>
      <c r="L105" s="147"/>
      <c r="M105" s="148"/>
    </row>
    <row r="106" spans="2:13" ht="30.75" customHeight="1" x14ac:dyDescent="0.35">
      <c r="B106" s="17"/>
      <c r="C106" s="7" t="s">
        <v>34</v>
      </c>
      <c r="D106" s="35" t="s">
        <v>31</v>
      </c>
      <c r="E106" s="154" t="s">
        <v>146</v>
      </c>
      <c r="F106" s="154"/>
      <c r="G106" s="154"/>
      <c r="H106" s="154"/>
      <c r="I106" s="103" t="str">
        <f t="shared" si="6"/>
        <v>0%</v>
      </c>
      <c r="J106" s="147"/>
      <c r="K106" s="147"/>
      <c r="L106" s="147"/>
      <c r="M106" s="148"/>
    </row>
    <row r="107" spans="2:13" ht="41.25" customHeight="1" x14ac:dyDescent="0.35">
      <c r="B107" s="17"/>
      <c r="C107" s="7" t="s">
        <v>35</v>
      </c>
      <c r="D107" s="35" t="s">
        <v>31</v>
      </c>
      <c r="E107" s="154" t="s">
        <v>147</v>
      </c>
      <c r="F107" s="154"/>
      <c r="G107" s="154"/>
      <c r="H107" s="154"/>
      <c r="I107" s="103" t="str">
        <f t="shared" si="6"/>
        <v>0%</v>
      </c>
      <c r="J107" s="147"/>
      <c r="K107" s="147"/>
      <c r="L107" s="147"/>
      <c r="M107" s="148"/>
    </row>
    <row r="108" spans="2:13" ht="35.15" customHeight="1" x14ac:dyDescent="0.35">
      <c r="B108" s="17"/>
      <c r="C108" s="7" t="s">
        <v>36</v>
      </c>
      <c r="D108" s="35" t="s">
        <v>31</v>
      </c>
      <c r="E108" s="135" t="s">
        <v>148</v>
      </c>
      <c r="F108" s="135"/>
      <c r="G108" s="135"/>
      <c r="H108" s="135"/>
      <c r="I108" s="103" t="str">
        <f t="shared" si="6"/>
        <v>0%</v>
      </c>
      <c r="J108" s="147"/>
      <c r="K108" s="147"/>
      <c r="L108" s="147"/>
      <c r="M108" s="148"/>
    </row>
    <row r="109" spans="2:13" ht="30" customHeight="1" x14ac:dyDescent="0.35">
      <c r="B109" s="17"/>
      <c r="C109" s="7" t="s">
        <v>37</v>
      </c>
      <c r="D109" s="35" t="s">
        <v>31</v>
      </c>
      <c r="E109" s="135" t="s">
        <v>149</v>
      </c>
      <c r="F109" s="135"/>
      <c r="G109" s="135"/>
      <c r="H109" s="135"/>
      <c r="I109" s="103" t="str">
        <f t="shared" si="6"/>
        <v>0%</v>
      </c>
      <c r="J109" s="147"/>
      <c r="K109" s="147"/>
      <c r="L109" s="147"/>
      <c r="M109" s="148"/>
    </row>
    <row r="110" spans="2:13" ht="26.25" customHeight="1" x14ac:dyDescent="0.35">
      <c r="B110" s="17"/>
      <c r="C110" s="7" t="s">
        <v>38</v>
      </c>
      <c r="D110" s="35" t="s">
        <v>31</v>
      </c>
      <c r="E110" s="134" t="s">
        <v>39</v>
      </c>
      <c r="F110" s="134"/>
      <c r="G110" s="134"/>
      <c r="H110" s="134"/>
      <c r="I110" s="103" t="str">
        <f t="shared" si="6"/>
        <v>0%</v>
      </c>
      <c r="J110" s="147"/>
      <c r="K110" s="147"/>
      <c r="L110" s="147"/>
      <c r="M110" s="148"/>
    </row>
    <row r="111" spans="2:13" ht="27" customHeight="1" x14ac:dyDescent="0.35">
      <c r="B111" s="17"/>
      <c r="C111" s="7" t="s">
        <v>40</v>
      </c>
      <c r="D111" s="35" t="s">
        <v>31</v>
      </c>
      <c r="E111" s="134" t="s">
        <v>41</v>
      </c>
      <c r="F111" s="134"/>
      <c r="G111" s="134"/>
      <c r="H111" s="134"/>
      <c r="I111" s="103" t="str">
        <f t="shared" si="6"/>
        <v>0%</v>
      </c>
      <c r="J111" s="147"/>
      <c r="K111" s="147"/>
      <c r="L111" s="147"/>
      <c r="M111" s="148"/>
    </row>
    <row r="112" spans="2:13" ht="27.75" customHeight="1" x14ac:dyDescent="0.35">
      <c r="B112" s="17"/>
      <c r="C112" s="7" t="s">
        <v>42</v>
      </c>
      <c r="D112" s="35" t="s">
        <v>31</v>
      </c>
      <c r="E112" s="134" t="s">
        <v>43</v>
      </c>
      <c r="F112" s="134"/>
      <c r="G112" s="134"/>
      <c r="H112" s="134"/>
      <c r="I112" s="103" t="str">
        <f t="shared" si="6"/>
        <v>0%</v>
      </c>
      <c r="J112" s="147"/>
      <c r="K112" s="147"/>
      <c r="L112" s="147"/>
      <c r="M112" s="148"/>
    </row>
    <row r="113" spans="2:13" ht="30.75" customHeight="1" x14ac:dyDescent="0.35">
      <c r="B113" s="17"/>
      <c r="C113" s="7" t="s">
        <v>44</v>
      </c>
      <c r="D113" s="35" t="s">
        <v>31</v>
      </c>
      <c r="E113" s="134" t="s">
        <v>45</v>
      </c>
      <c r="F113" s="134"/>
      <c r="G113" s="134"/>
      <c r="H113" s="134"/>
      <c r="I113" s="103" t="str">
        <f t="shared" si="6"/>
        <v>0%</v>
      </c>
      <c r="J113" s="147"/>
      <c r="K113" s="147"/>
      <c r="L113" s="147"/>
      <c r="M113" s="148"/>
    </row>
    <row r="114" spans="2:13" ht="35.15" customHeight="1" x14ac:dyDescent="0.35">
      <c r="B114" s="17"/>
      <c r="C114" s="7" t="s">
        <v>46</v>
      </c>
      <c r="D114" s="91" t="s">
        <v>31</v>
      </c>
      <c r="E114" s="139" t="s">
        <v>47</v>
      </c>
      <c r="F114" s="139"/>
      <c r="G114" s="139"/>
      <c r="H114" s="139"/>
      <c r="I114" s="104" t="str">
        <f t="shared" si="6"/>
        <v>0%</v>
      </c>
      <c r="J114" s="149"/>
      <c r="K114" s="149"/>
      <c r="L114" s="149"/>
      <c r="M114" s="150"/>
    </row>
    <row r="115" spans="2:13" ht="29.25" customHeight="1" x14ac:dyDescent="0.35">
      <c r="B115" s="17"/>
      <c r="D115" s="136" t="s">
        <v>150</v>
      </c>
      <c r="E115" s="137"/>
      <c r="F115" s="137"/>
      <c r="G115" s="137"/>
      <c r="H115" s="137"/>
      <c r="I115" s="105"/>
      <c r="J115" s="97"/>
      <c r="K115" s="97"/>
      <c r="L115" s="97"/>
      <c r="M115" s="10"/>
    </row>
    <row r="116" spans="2:13" ht="20.25" customHeight="1" x14ac:dyDescent="0.35">
      <c r="B116" s="17"/>
      <c r="D116" s="118" t="s">
        <v>151</v>
      </c>
      <c r="E116" s="119"/>
      <c r="F116" s="119"/>
      <c r="G116" s="119"/>
      <c r="H116" s="119"/>
      <c r="I116" s="92"/>
      <c r="M116" s="11"/>
    </row>
    <row r="117" spans="2:13" ht="14.25" customHeight="1" x14ac:dyDescent="0.35">
      <c r="B117" s="17"/>
      <c r="D117" s="119"/>
      <c r="E117" s="119"/>
      <c r="F117" s="119"/>
      <c r="G117" s="119"/>
      <c r="H117" s="119"/>
      <c r="I117" s="92"/>
      <c r="M117" s="11"/>
    </row>
    <row r="118" spans="2:13" ht="24" customHeight="1" x14ac:dyDescent="0.35">
      <c r="B118" s="17"/>
      <c r="C118" s="106" t="s">
        <v>140</v>
      </c>
      <c r="D118" s="93" t="s">
        <v>141</v>
      </c>
      <c r="E118" s="120" t="s">
        <v>152</v>
      </c>
      <c r="F118" s="120"/>
      <c r="G118" s="90"/>
      <c r="H118" s="90"/>
      <c r="I118" s="107" t="s">
        <v>29</v>
      </c>
      <c r="J118" s="151" t="s">
        <v>139</v>
      </c>
      <c r="K118" s="151"/>
      <c r="L118" s="151"/>
      <c r="M118" s="152"/>
    </row>
    <row r="119" spans="2:13" ht="20.149999999999999" customHeight="1" x14ac:dyDescent="0.35">
      <c r="B119" s="17"/>
      <c r="C119" s="7" t="s">
        <v>48</v>
      </c>
      <c r="D119" s="35" t="s">
        <v>31</v>
      </c>
      <c r="E119" s="138"/>
      <c r="F119" s="138"/>
      <c r="G119" s="138"/>
      <c r="H119" s="138"/>
      <c r="I119" s="103" t="str">
        <f t="shared" ref="I119:I125" si="7">IF(D119="da","2%","0%")</f>
        <v>0%</v>
      </c>
      <c r="J119" s="132"/>
      <c r="K119" s="132"/>
      <c r="L119" s="132"/>
      <c r="M119" s="133"/>
    </row>
    <row r="120" spans="2:13" ht="20.149999999999999" customHeight="1" x14ac:dyDescent="0.35">
      <c r="B120" s="17"/>
      <c r="C120" s="7" t="s">
        <v>49</v>
      </c>
      <c r="D120" s="35" t="s">
        <v>31</v>
      </c>
      <c r="E120" s="125"/>
      <c r="F120" s="125"/>
      <c r="G120" s="125"/>
      <c r="H120" s="125"/>
      <c r="I120" s="103" t="str">
        <f t="shared" si="7"/>
        <v>0%</v>
      </c>
      <c r="J120" s="94"/>
      <c r="K120" s="94"/>
      <c r="L120" s="94"/>
      <c r="M120" s="98"/>
    </row>
    <row r="121" spans="2:13" ht="20.149999999999999" customHeight="1" x14ac:dyDescent="0.35">
      <c r="B121" s="17"/>
      <c r="C121" s="7" t="s">
        <v>50</v>
      </c>
      <c r="D121" s="35" t="s">
        <v>31</v>
      </c>
      <c r="E121" s="125"/>
      <c r="F121" s="125"/>
      <c r="G121" s="125"/>
      <c r="H121" s="125"/>
      <c r="I121" s="103" t="str">
        <f t="shared" si="7"/>
        <v>0%</v>
      </c>
      <c r="J121" s="95"/>
      <c r="K121" s="95"/>
      <c r="L121" s="95"/>
      <c r="M121" s="96"/>
    </row>
    <row r="122" spans="2:13" ht="20.149999999999999" customHeight="1" x14ac:dyDescent="0.35">
      <c r="B122" s="17"/>
      <c r="C122" s="7" t="s">
        <v>51</v>
      </c>
      <c r="D122" s="35" t="s">
        <v>31</v>
      </c>
      <c r="E122" s="125"/>
      <c r="F122" s="125"/>
      <c r="G122" s="125"/>
      <c r="H122" s="125"/>
      <c r="I122" s="103" t="str">
        <f t="shared" si="7"/>
        <v>0%</v>
      </c>
      <c r="J122" s="95"/>
      <c r="K122" s="95"/>
      <c r="L122" s="95"/>
      <c r="M122" s="96"/>
    </row>
    <row r="123" spans="2:13" ht="20.149999999999999" customHeight="1" x14ac:dyDescent="0.35">
      <c r="B123" s="17"/>
      <c r="C123" s="7" t="s">
        <v>52</v>
      </c>
      <c r="D123" s="35" t="s">
        <v>31</v>
      </c>
      <c r="E123" s="125"/>
      <c r="F123" s="125"/>
      <c r="G123" s="125"/>
      <c r="H123" s="125"/>
      <c r="I123" s="103" t="str">
        <f t="shared" si="7"/>
        <v>0%</v>
      </c>
      <c r="J123" s="95"/>
      <c r="K123" s="95"/>
      <c r="L123" s="95"/>
      <c r="M123" s="96"/>
    </row>
    <row r="124" spans="2:13" ht="20.149999999999999" customHeight="1" x14ac:dyDescent="0.35">
      <c r="B124" s="17"/>
      <c r="C124" s="7" t="s">
        <v>53</v>
      </c>
      <c r="D124" s="35" t="s">
        <v>31</v>
      </c>
      <c r="E124" s="125"/>
      <c r="F124" s="125"/>
      <c r="G124" s="125"/>
      <c r="H124" s="125"/>
      <c r="I124" s="103" t="str">
        <f t="shared" si="7"/>
        <v>0%</v>
      </c>
      <c r="J124" s="95"/>
      <c r="K124" s="95"/>
      <c r="L124" s="95"/>
      <c r="M124" s="96"/>
    </row>
    <row r="125" spans="2:13" ht="20.149999999999999" customHeight="1" x14ac:dyDescent="0.35">
      <c r="B125" s="17"/>
      <c r="C125" s="7" t="s">
        <v>54</v>
      </c>
      <c r="D125" s="35" t="s">
        <v>31</v>
      </c>
      <c r="E125" s="125"/>
      <c r="F125" s="125"/>
      <c r="G125" s="125"/>
      <c r="H125" s="125"/>
      <c r="I125" s="103" t="str">
        <f t="shared" si="7"/>
        <v>0%</v>
      </c>
      <c r="J125" s="95"/>
      <c r="K125" s="95"/>
      <c r="L125" s="95"/>
      <c r="M125" s="96"/>
    </row>
    <row r="126" spans="2:13" ht="20.149999999999999" customHeight="1" x14ac:dyDescent="0.35">
      <c r="B126" s="17"/>
      <c r="C126" s="7" t="s">
        <v>55</v>
      </c>
      <c r="D126" s="35" t="s">
        <v>31</v>
      </c>
      <c r="E126" s="125"/>
      <c r="F126" s="125"/>
      <c r="G126" s="125"/>
      <c r="H126" s="125"/>
      <c r="I126" s="103" t="str">
        <f t="shared" si="6"/>
        <v>0%</v>
      </c>
      <c r="J126" s="95"/>
      <c r="K126" s="95"/>
      <c r="L126" s="95"/>
      <c r="M126" s="96"/>
    </row>
    <row r="127" spans="2:13" ht="16.5" customHeight="1" x14ac:dyDescent="0.35">
      <c r="B127" s="17"/>
      <c r="C127" s="7"/>
      <c r="D127" s="41"/>
      <c r="E127" s="31"/>
      <c r="F127" s="31"/>
      <c r="G127" s="31"/>
      <c r="H127" s="31"/>
      <c r="I127" s="31"/>
      <c r="J127" s="31"/>
      <c r="K127" s="31"/>
      <c r="L127" s="31"/>
      <c r="M127" s="39">
        <f>+I103+I104+I105+I106+I107+I108+I109+I110+I111+I112+I113+I114+I119+I120+I121+I122+I123+I124+I125+I126</f>
        <v>0</v>
      </c>
    </row>
    <row r="128" spans="2:13" ht="14.25" hidden="1" customHeight="1" x14ac:dyDescent="0.35">
      <c r="B128" s="8"/>
      <c r="I128" s="21"/>
      <c r="J128" s="21"/>
      <c r="M128" s="11"/>
    </row>
    <row r="129" spans="2:13" ht="20.149999999999999" customHeight="1" x14ac:dyDescent="0.35">
      <c r="B129" s="9" t="s">
        <v>56</v>
      </c>
      <c r="C129" s="19"/>
      <c r="D129" s="124" t="s">
        <v>57</v>
      </c>
      <c r="E129" s="124"/>
      <c r="F129" s="124"/>
      <c r="G129" s="124"/>
      <c r="H129" s="124"/>
      <c r="I129" s="124"/>
      <c r="J129" s="124"/>
      <c r="K129" s="124"/>
      <c r="L129" s="124"/>
      <c r="M129" s="10"/>
    </row>
    <row r="130" spans="2:13" ht="20.149999999999999" customHeight="1" x14ac:dyDescent="0.35">
      <c r="B130" s="17"/>
      <c r="C130" s="126" t="s">
        <v>31</v>
      </c>
      <c r="D130" s="126"/>
      <c r="E130" s="18"/>
      <c r="F130" s="18"/>
      <c r="G130" s="18"/>
      <c r="H130" s="18"/>
      <c r="I130" s="12"/>
      <c r="J130" s="18"/>
      <c r="K130" s="18"/>
      <c r="L130" s="18"/>
      <c r="M130" s="40">
        <f>IF(C130="da",5%,0%)</f>
        <v>0</v>
      </c>
    </row>
    <row r="131" spans="2:13" ht="13.5" thickBot="1" x14ac:dyDescent="0.4">
      <c r="B131" s="22"/>
      <c r="C131" s="23"/>
      <c r="D131" s="24"/>
      <c r="E131" s="24"/>
      <c r="F131" s="24"/>
      <c r="G131" s="24"/>
      <c r="H131" s="24"/>
      <c r="I131" s="24"/>
      <c r="J131" s="24"/>
      <c r="K131" s="24"/>
      <c r="L131" s="24"/>
      <c r="M131" s="25"/>
    </row>
    <row r="132" spans="2:13" ht="13.5" thickBot="1" x14ac:dyDescent="0.4">
      <c r="B132" s="7"/>
      <c r="C132" s="7"/>
      <c r="D132" s="18"/>
      <c r="E132" s="127"/>
      <c r="F132" s="127"/>
      <c r="G132" s="127"/>
      <c r="H132" s="127"/>
      <c r="I132" s="127"/>
      <c r="J132" s="127"/>
      <c r="K132" s="36"/>
      <c r="L132" s="36"/>
    </row>
    <row r="133" spans="2:13" ht="15.75" customHeight="1" thickBot="1" x14ac:dyDescent="0.4">
      <c r="B133" s="14" t="s">
        <v>20</v>
      </c>
      <c r="C133" s="20"/>
      <c r="D133" s="34" t="str">
        <f>IF(M133&gt;50%,"Kapitalni rabat može iznositi najviše do 50% ukupno isplaćenog iznosa iznosa glavnice kredita","")</f>
        <v/>
      </c>
      <c r="E133" s="15"/>
      <c r="F133" s="15"/>
      <c r="G133" s="15"/>
      <c r="H133" s="15"/>
      <c r="I133" s="15"/>
      <c r="J133" s="15"/>
      <c r="K133" s="15"/>
      <c r="L133" s="15"/>
      <c r="M133" s="16">
        <f>K20+K35+K50+K80+K95+M127+M130+K65</f>
        <v>0.4</v>
      </c>
    </row>
    <row r="134" spans="2:13" ht="13" x14ac:dyDescent="0.35">
      <c r="B134" s="7"/>
      <c r="C134" s="7"/>
      <c r="D134" s="18"/>
      <c r="E134" s="18"/>
      <c r="F134" s="18"/>
      <c r="G134" s="18"/>
      <c r="H134" s="18"/>
      <c r="I134" s="18"/>
      <c r="J134" s="18"/>
      <c r="K134" s="18"/>
      <c r="L134" s="18"/>
    </row>
    <row r="135" spans="2:13" ht="14.5" x14ac:dyDescent="0.25">
      <c r="B135" s="32">
        <v>2</v>
      </c>
      <c r="C135" s="42" t="s">
        <v>58</v>
      </c>
    </row>
    <row r="136" spans="2:13" ht="14.5" x14ac:dyDescent="0.35">
      <c r="B136" s="4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</row>
    <row r="137" spans="2:13" x14ac:dyDescent="0.35">
      <c r="B137" s="12"/>
      <c r="C137" s="12"/>
    </row>
  </sheetData>
  <sheetProtection algorithmName="SHA-512" hashValue="ctc2YxlDlNI6QO1ddJxJmvayPp/L+I2DZXsHZ/EjYYZ+ri6Wgkyhu4outvJ/jSfOUf9EfKE9aJrKPyvGRuP++g==" saltValue="DwsmO/7JhglN4pTr1S65ew==" spinCount="100000" sheet="1" objects="1" scenarios="1"/>
  <dataConsolidate/>
  <mergeCells count="122">
    <mergeCell ref="C136:M136"/>
    <mergeCell ref="E124:H124"/>
    <mergeCell ref="E125:H125"/>
    <mergeCell ref="E126:H126"/>
    <mergeCell ref="D129:L129"/>
    <mergeCell ref="C130:D130"/>
    <mergeCell ref="E132:J132"/>
    <mergeCell ref="E119:H119"/>
    <mergeCell ref="J119:M119"/>
    <mergeCell ref="E120:H120"/>
    <mergeCell ref="E121:H121"/>
    <mergeCell ref="E122:H122"/>
    <mergeCell ref="E123:H123"/>
    <mergeCell ref="E114:H114"/>
    <mergeCell ref="J114:M114"/>
    <mergeCell ref="D115:H115"/>
    <mergeCell ref="D116:H117"/>
    <mergeCell ref="E118:F118"/>
    <mergeCell ref="J118:M118"/>
    <mergeCell ref="E111:H111"/>
    <mergeCell ref="J111:M111"/>
    <mergeCell ref="E112:H112"/>
    <mergeCell ref="J112:M112"/>
    <mergeCell ref="E113:H113"/>
    <mergeCell ref="J113:M113"/>
    <mergeCell ref="E108:H108"/>
    <mergeCell ref="J108:M108"/>
    <mergeCell ref="E109:H109"/>
    <mergeCell ref="J109:M109"/>
    <mergeCell ref="E110:H110"/>
    <mergeCell ref="J110:M110"/>
    <mergeCell ref="E105:H105"/>
    <mergeCell ref="J105:M105"/>
    <mergeCell ref="E106:H106"/>
    <mergeCell ref="J106:M106"/>
    <mergeCell ref="E107:H107"/>
    <mergeCell ref="J107:M107"/>
    <mergeCell ref="D100:L100"/>
    <mergeCell ref="E102:H102"/>
    <mergeCell ref="J102:M102"/>
    <mergeCell ref="E103:H103"/>
    <mergeCell ref="J103:M103"/>
    <mergeCell ref="E104:H104"/>
    <mergeCell ref="J104:M104"/>
    <mergeCell ref="D92:J92"/>
    <mergeCell ref="D93:J93"/>
    <mergeCell ref="D94:J94"/>
    <mergeCell ref="D95:I95"/>
    <mergeCell ref="C97:M97"/>
    <mergeCell ref="D99:J99"/>
    <mergeCell ref="D86:J86"/>
    <mergeCell ref="D87:J87"/>
    <mergeCell ref="D88:J88"/>
    <mergeCell ref="D89:J89"/>
    <mergeCell ref="D90:J90"/>
    <mergeCell ref="D91:J91"/>
    <mergeCell ref="D77:J77"/>
    <mergeCell ref="D78:J78"/>
    <mergeCell ref="D79:J79"/>
    <mergeCell ref="D80:I80"/>
    <mergeCell ref="E83:M83"/>
    <mergeCell ref="D85:J85"/>
    <mergeCell ref="D71:J71"/>
    <mergeCell ref="D72:J72"/>
    <mergeCell ref="D73:J73"/>
    <mergeCell ref="D74:J74"/>
    <mergeCell ref="D75:J75"/>
    <mergeCell ref="D76:J76"/>
    <mergeCell ref="D62:J62"/>
    <mergeCell ref="D63:J63"/>
    <mergeCell ref="D64:J64"/>
    <mergeCell ref="D65:I65"/>
    <mergeCell ref="E68:M68"/>
    <mergeCell ref="D70:J70"/>
    <mergeCell ref="D56:J56"/>
    <mergeCell ref="D57:J57"/>
    <mergeCell ref="D58:J58"/>
    <mergeCell ref="D59:J59"/>
    <mergeCell ref="D60:J60"/>
    <mergeCell ref="D61:J61"/>
    <mergeCell ref="D47:J47"/>
    <mergeCell ref="D48:J48"/>
    <mergeCell ref="D49:J49"/>
    <mergeCell ref="D50:I50"/>
    <mergeCell ref="E53:M53"/>
    <mergeCell ref="D55:J55"/>
    <mergeCell ref="D41:J41"/>
    <mergeCell ref="D42:J42"/>
    <mergeCell ref="D43:J43"/>
    <mergeCell ref="D44:J44"/>
    <mergeCell ref="D45:J45"/>
    <mergeCell ref="D46:J46"/>
    <mergeCell ref="D32:J32"/>
    <mergeCell ref="D33:J33"/>
    <mergeCell ref="D34:J34"/>
    <mergeCell ref="D35:I35"/>
    <mergeCell ref="E38:M38"/>
    <mergeCell ref="D40:J40"/>
    <mergeCell ref="D26:J26"/>
    <mergeCell ref="D27:J27"/>
    <mergeCell ref="D28:J28"/>
    <mergeCell ref="D29:J29"/>
    <mergeCell ref="D30:J30"/>
    <mergeCell ref="D31:J31"/>
    <mergeCell ref="D17:J17"/>
    <mergeCell ref="D18:J18"/>
    <mergeCell ref="D19:J19"/>
    <mergeCell ref="D20:I20"/>
    <mergeCell ref="E23:M23"/>
    <mergeCell ref="D25:J25"/>
    <mergeCell ref="D11:J11"/>
    <mergeCell ref="D12:J12"/>
    <mergeCell ref="D13:J13"/>
    <mergeCell ref="D14:J14"/>
    <mergeCell ref="D15:J15"/>
    <mergeCell ref="D16:J16"/>
    <mergeCell ref="D1:M1"/>
    <mergeCell ref="B2:M3"/>
    <mergeCell ref="B4:M4"/>
    <mergeCell ref="C6:J6"/>
    <mergeCell ref="E8:M8"/>
    <mergeCell ref="D10:J10"/>
  </mergeCells>
  <conditionalFormatting sqref="C130:D130">
    <cfRule type="cellIs" dxfId="45" priority="19" operator="equal">
      <formula>"(odaberite)"</formula>
    </cfRule>
    <cfRule type="cellIs" dxfId="44" priority="22" operator="equal">
      <formula>"molimo odaberite"</formula>
    </cfRule>
  </conditionalFormatting>
  <conditionalFormatting sqref="D7">
    <cfRule type="cellIs" dxfId="43" priority="12" operator="equal">
      <formula>"(odaberite iz popisa)"</formula>
    </cfRule>
  </conditionalFormatting>
  <conditionalFormatting sqref="D22">
    <cfRule type="cellIs" dxfId="42" priority="11" operator="equal">
      <formula>"(odaberite iz popisa)"</formula>
    </cfRule>
  </conditionalFormatting>
  <conditionalFormatting sqref="D37">
    <cfRule type="cellIs" dxfId="41" priority="10" operator="equal">
      <formula>"(odaberite iz popisa)"</formula>
    </cfRule>
  </conditionalFormatting>
  <conditionalFormatting sqref="D52">
    <cfRule type="cellIs" dxfId="40" priority="3" operator="equal">
      <formula>"(odaberite iz popisa)"</formula>
    </cfRule>
  </conditionalFormatting>
  <conditionalFormatting sqref="D67">
    <cfRule type="cellIs" dxfId="39" priority="9" operator="equal">
      <formula>"(odaberite iz popisa)"</formula>
    </cfRule>
  </conditionalFormatting>
  <conditionalFormatting sqref="D82">
    <cfRule type="cellIs" dxfId="38" priority="1" operator="equal">
      <formula>"(odaberite iz popisa)"</formula>
    </cfRule>
  </conditionalFormatting>
  <conditionalFormatting sqref="D103:D114">
    <cfRule type="cellIs" dxfId="37" priority="21" operator="equal">
      <formula>"(odaberite)"</formula>
    </cfRule>
  </conditionalFormatting>
  <conditionalFormatting sqref="D119:D126">
    <cfRule type="cellIs" dxfId="36" priority="20" operator="equal">
      <formula>"(odaberite)"</formula>
    </cfRule>
  </conditionalFormatting>
  <conditionalFormatting sqref="E132">
    <cfRule type="cellIs" dxfId="35" priority="24" operator="equal">
      <formula>"Kapitalni rabat može iznositi najviše do 50% ukupno isplaćenog iznosa glavnice kredita"</formula>
    </cfRule>
  </conditionalFormatting>
  <conditionalFormatting sqref="E8:M8">
    <cfRule type="cellIs" dxfId="34" priority="17" operator="equal">
      <formula>"(unesite kratki opis I4.0 rješenja)"</formula>
    </cfRule>
  </conditionalFormatting>
  <conditionalFormatting sqref="E23:M23">
    <cfRule type="cellIs" dxfId="33" priority="16" operator="equal">
      <formula>"(unesite kratki opis I4.0 rješenja)"</formula>
    </cfRule>
  </conditionalFormatting>
  <conditionalFormatting sqref="E38:M38">
    <cfRule type="cellIs" dxfId="32" priority="15" operator="equal">
      <formula>"(unesite kratki opis I4.0 rješenja)"</formula>
    </cfRule>
  </conditionalFormatting>
  <conditionalFormatting sqref="E53:M53">
    <cfRule type="cellIs" dxfId="31" priority="4" operator="equal">
      <formula>"(unesite kratki opis I4.0 rješenja)"</formula>
    </cfRule>
  </conditionalFormatting>
  <conditionalFormatting sqref="E68:M68">
    <cfRule type="cellIs" dxfId="30" priority="14" operator="equal">
      <formula>"(unesite kratki opis I4.0 rješenja)"</formula>
    </cfRule>
  </conditionalFormatting>
  <conditionalFormatting sqref="E83:M83">
    <cfRule type="cellIs" dxfId="29" priority="13" operator="equal">
      <formula>"(unesite kratki opis I4.0 rješenja)"</formula>
    </cfRule>
  </conditionalFormatting>
  <conditionalFormatting sqref="K20:L20">
    <cfRule type="cellIs" dxfId="28" priority="18" operator="equal">
      <formula>"(odaberite)"</formula>
    </cfRule>
  </conditionalFormatting>
  <conditionalFormatting sqref="K35:L35">
    <cfRule type="cellIs" dxfId="27" priority="8" operator="equal">
      <formula>"(odaberite)"</formula>
    </cfRule>
  </conditionalFormatting>
  <conditionalFormatting sqref="K50:L50">
    <cfRule type="cellIs" dxfId="26" priority="7" operator="equal">
      <formula>"(odaberite)"</formula>
    </cfRule>
  </conditionalFormatting>
  <conditionalFormatting sqref="K65:L65">
    <cfRule type="cellIs" dxfId="25" priority="2" operator="equal">
      <formula>"(odaberite)"</formula>
    </cfRule>
  </conditionalFormatting>
  <conditionalFormatting sqref="K80:L80">
    <cfRule type="cellIs" dxfId="24" priority="6" operator="equal">
      <formula>"(odaberite)"</formula>
    </cfRule>
  </conditionalFormatting>
  <conditionalFormatting sqref="K95:L95">
    <cfRule type="cellIs" dxfId="23" priority="5" operator="equal">
      <formula>"(odaberite)"</formula>
    </cfRule>
  </conditionalFormatting>
  <conditionalFormatting sqref="M7 M9:M22 M24:M37 M39:M52 M54:M67 M69:M82 M84:M96 I102:I114 I119:I126 M127">
    <cfRule type="cellIs" priority="25" operator="greaterThan">
      <formula>1%</formula>
    </cfRule>
  </conditionalFormatting>
  <conditionalFormatting sqref="M130">
    <cfRule type="cellIs" priority="23" operator="greaterThan">
      <formula>1%</formula>
    </cfRule>
  </conditionalFormatting>
  <dataValidations count="3">
    <dataValidation type="list" allowBlank="1" showInputMessage="1" showErrorMessage="1" sqref="D7 D37 D22 D67 D52 D82" xr:uid="{DCD34012-6A8A-4886-8B07-B5F06FBC4C15}">
      <formula1>popisrj</formula1>
    </dataValidation>
    <dataValidation type="list" allowBlank="1" showInputMessage="1" showErrorMessage="1" sqref="C130:D130" xr:uid="{4A7B7E0A-BBEB-428C-9F23-E156CAF3D294}">
      <formula1>da1ne</formula1>
    </dataValidation>
    <dataValidation type="list" allowBlank="1" showInputMessage="1" showErrorMessage="1" sqref="D103:D114 D119:D126" xr:uid="{D85994F2-5F49-48AD-B9BD-C8D36F7FFBF8}">
      <formula1>d1a</formula1>
    </dataValidation>
  </dataValidations>
  <hyperlinks>
    <hyperlink ref="C135" r:id="rId1" xr:uid="{9D453B82-E9C4-4FA2-B3AD-177BA0BB2946}"/>
    <hyperlink ref="C97:M97" location="'Popis I4.0 rješenja'!Print_Area" display="'Popis I4.0 rješenja'!Print_Area" xr:uid="{0B59FCE3-01C1-460D-ADA8-AE7D1DB426DC}"/>
  </hyperlinks>
  <pageMargins left="0.7" right="0.7" top="0.75" bottom="0.75" header="0.3" footer="0.3"/>
  <pageSetup paperSize="9" scale="57" fitToHeight="0" orientation="portrait" r:id="rId2"/>
  <headerFooter>
    <oddFooter>&amp;L&amp;P</oddFooter>
  </headerFooter>
  <rowBreaks count="2" manualBreakCount="2">
    <brk id="36" min="1" max="12" man="1"/>
    <brk id="97" min="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0DC-D8E1-47B5-B808-F2DA1033D0F6}">
  <sheetPr>
    <tabColor theme="3" tint="0.499984740745262"/>
    <pageSetUpPr fitToPage="1"/>
  </sheetPr>
  <dimension ref="B1:M137"/>
  <sheetViews>
    <sheetView showGridLines="0" zoomScale="80" zoomScaleNormal="80" workbookViewId="0">
      <selection activeCell="Q102" sqref="Q102"/>
    </sheetView>
  </sheetViews>
  <sheetFormatPr defaultColWidth="9.1796875" defaultRowHeight="12.5" x14ac:dyDescent="0.35"/>
  <cols>
    <col min="1" max="1" width="3.7265625" style="6" customWidth="1"/>
    <col min="2" max="3" width="5.26953125" style="5" customWidth="1"/>
    <col min="4" max="4" width="13" style="6" customWidth="1"/>
    <col min="5" max="5" width="10.7265625" style="6" customWidth="1"/>
    <col min="6" max="7" width="9.1796875" style="6"/>
    <col min="8" max="8" width="17.54296875" style="6" customWidth="1"/>
    <col min="9" max="9" width="26.26953125" style="6" customWidth="1"/>
    <col min="10" max="11" width="17.453125" style="6" customWidth="1"/>
    <col min="12" max="12" width="20.1796875" style="6" customWidth="1"/>
    <col min="13" max="13" width="20.7265625" style="6" customWidth="1"/>
    <col min="14" max="14" width="9.1796875" style="6"/>
    <col min="15" max="15" width="15.453125" style="6" bestFit="1" customWidth="1"/>
    <col min="16" max="16384" width="9.1796875" style="6"/>
  </cols>
  <sheetData>
    <row r="1" spans="2:13" ht="41.25" customHeight="1" x14ac:dyDescent="0.35">
      <c r="D1" s="142" t="s">
        <v>138</v>
      </c>
      <c r="E1" s="142"/>
      <c r="F1" s="142"/>
      <c r="G1" s="142"/>
      <c r="H1" s="142"/>
      <c r="I1" s="142"/>
      <c r="J1" s="142"/>
      <c r="K1" s="142"/>
      <c r="L1" s="142"/>
      <c r="M1" s="142"/>
    </row>
    <row r="2" spans="2:13" ht="24" customHeight="1" x14ac:dyDescent="0.35">
      <c r="B2" s="143" t="s">
        <v>111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2:13" s="13" customFormat="1" ht="49.5" customHeight="1" x14ac:dyDescent="0.3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2:13" ht="161.25" customHeight="1" x14ac:dyDescent="0.35">
      <c r="B4" s="144" t="s">
        <v>112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2:13" ht="13.5" thickBot="1" x14ac:dyDescent="0.4">
      <c r="B5" s="86"/>
      <c r="C5" s="86"/>
      <c r="D5" s="87"/>
      <c r="E5" s="88"/>
      <c r="F5" s="88"/>
      <c r="G5" s="88"/>
      <c r="H5" s="88"/>
      <c r="I5" s="88"/>
      <c r="J5" s="88"/>
      <c r="K5" s="88"/>
      <c r="L5" s="88"/>
      <c r="M5" s="23"/>
    </row>
    <row r="6" spans="2:13" ht="60" customHeight="1" x14ac:dyDescent="0.3">
      <c r="B6" s="47" t="s">
        <v>0</v>
      </c>
      <c r="C6" s="145" t="s">
        <v>113</v>
      </c>
      <c r="D6" s="146"/>
      <c r="E6" s="146"/>
      <c r="F6" s="146"/>
      <c r="G6" s="146"/>
      <c r="H6" s="146"/>
      <c r="I6" s="146"/>
      <c r="J6" s="146"/>
      <c r="K6" s="72" t="s">
        <v>1</v>
      </c>
      <c r="L6" s="73">
        <v>2000000</v>
      </c>
      <c r="M6" s="44"/>
    </row>
    <row r="7" spans="2:13" ht="20.149999999999999" customHeight="1" x14ac:dyDescent="0.35">
      <c r="B7" s="74"/>
      <c r="C7" s="48" t="s">
        <v>2</v>
      </c>
      <c r="D7" s="85" t="s">
        <v>59</v>
      </c>
      <c r="E7" s="49"/>
      <c r="F7" s="49"/>
      <c r="G7" s="49"/>
      <c r="H7" s="49"/>
      <c r="I7" s="49"/>
      <c r="J7" s="49"/>
      <c r="K7" s="49"/>
      <c r="L7" s="49"/>
      <c r="M7" s="50"/>
    </row>
    <row r="8" spans="2:13" ht="20.149999999999999" customHeight="1" x14ac:dyDescent="0.35">
      <c r="B8" s="74"/>
      <c r="C8" s="48"/>
      <c r="D8" s="49" t="s">
        <v>4</v>
      </c>
      <c r="E8" s="128" t="s">
        <v>108</v>
      </c>
      <c r="F8" s="128"/>
      <c r="G8" s="128"/>
      <c r="H8" s="128"/>
      <c r="I8" s="128"/>
      <c r="J8" s="128"/>
      <c r="K8" s="128"/>
      <c r="L8" s="128"/>
      <c r="M8" s="129"/>
    </row>
    <row r="9" spans="2:13" ht="29" x14ac:dyDescent="0.35">
      <c r="B9" s="74"/>
      <c r="C9" s="48"/>
      <c r="D9" s="52" t="s">
        <v>134</v>
      </c>
      <c r="E9" s="49"/>
      <c r="F9" s="49"/>
      <c r="G9" s="52"/>
      <c r="H9" s="53"/>
      <c r="I9" s="52"/>
      <c r="J9" s="54"/>
      <c r="K9" s="55" t="s">
        <v>6</v>
      </c>
      <c r="L9" s="54" t="s">
        <v>7</v>
      </c>
      <c r="M9" s="56" t="s">
        <v>8</v>
      </c>
    </row>
    <row r="10" spans="2:13" ht="22.5" customHeight="1" x14ac:dyDescent="0.35">
      <c r="B10" s="74"/>
      <c r="C10" s="48" t="s">
        <v>9</v>
      </c>
      <c r="D10" s="131" t="s">
        <v>64</v>
      </c>
      <c r="E10" s="131"/>
      <c r="F10" s="131"/>
      <c r="G10" s="131"/>
      <c r="H10" s="131"/>
      <c r="I10" s="131"/>
      <c r="J10" s="131"/>
      <c r="K10" s="57">
        <v>5</v>
      </c>
      <c r="L10" s="58">
        <v>200000</v>
      </c>
      <c r="M10" s="59">
        <f>K10*L10</f>
        <v>1000000</v>
      </c>
    </row>
    <row r="11" spans="2:13" ht="20.149999999999999" customHeight="1" x14ac:dyDescent="0.35">
      <c r="B11" s="74"/>
      <c r="C11" s="48" t="s">
        <v>10</v>
      </c>
      <c r="D11" s="131"/>
      <c r="E11" s="131"/>
      <c r="F11" s="131"/>
      <c r="G11" s="131"/>
      <c r="H11" s="131"/>
      <c r="I11" s="131"/>
      <c r="J11" s="131"/>
      <c r="K11" s="60"/>
      <c r="L11" s="61"/>
      <c r="M11" s="59">
        <f>+K11*L11</f>
        <v>0</v>
      </c>
    </row>
    <row r="12" spans="2:13" ht="20.149999999999999" customHeight="1" x14ac:dyDescent="0.35">
      <c r="B12" s="74"/>
      <c r="C12" s="48" t="s">
        <v>11</v>
      </c>
      <c r="D12" s="131"/>
      <c r="E12" s="131"/>
      <c r="F12" s="131"/>
      <c r="G12" s="131"/>
      <c r="H12" s="131"/>
      <c r="I12" s="131"/>
      <c r="J12" s="131"/>
      <c r="K12" s="60"/>
      <c r="L12" s="61"/>
      <c r="M12" s="59">
        <f t="shared" ref="M12:M19" si="0">+K12*L12</f>
        <v>0</v>
      </c>
    </row>
    <row r="13" spans="2:13" ht="20.149999999999999" customHeight="1" x14ac:dyDescent="0.35">
      <c r="B13" s="74"/>
      <c r="C13" s="48" t="s">
        <v>12</v>
      </c>
      <c r="D13" s="131"/>
      <c r="E13" s="131"/>
      <c r="F13" s="131"/>
      <c r="G13" s="131"/>
      <c r="H13" s="131"/>
      <c r="I13" s="131"/>
      <c r="J13" s="131"/>
      <c r="K13" s="60"/>
      <c r="L13" s="61"/>
      <c r="M13" s="59">
        <f t="shared" si="0"/>
        <v>0</v>
      </c>
    </row>
    <row r="14" spans="2:13" ht="20.149999999999999" customHeight="1" x14ac:dyDescent="0.35">
      <c r="B14" s="74"/>
      <c r="C14" s="48" t="s">
        <v>13</v>
      </c>
      <c r="D14" s="131"/>
      <c r="E14" s="131"/>
      <c r="F14" s="131"/>
      <c r="G14" s="131"/>
      <c r="H14" s="131"/>
      <c r="I14" s="131"/>
      <c r="J14" s="131"/>
      <c r="K14" s="60"/>
      <c r="L14" s="61"/>
      <c r="M14" s="59">
        <f t="shared" si="0"/>
        <v>0</v>
      </c>
    </row>
    <row r="15" spans="2:13" ht="20.149999999999999" customHeight="1" x14ac:dyDescent="0.35">
      <c r="B15" s="74"/>
      <c r="C15" s="48" t="s">
        <v>14</v>
      </c>
      <c r="D15" s="131"/>
      <c r="E15" s="131"/>
      <c r="F15" s="131"/>
      <c r="G15" s="131"/>
      <c r="H15" s="131"/>
      <c r="I15" s="131"/>
      <c r="J15" s="131"/>
      <c r="K15" s="60"/>
      <c r="L15" s="61"/>
      <c r="M15" s="59">
        <f t="shared" si="0"/>
        <v>0</v>
      </c>
    </row>
    <row r="16" spans="2:13" ht="20.149999999999999" customHeight="1" x14ac:dyDescent="0.35">
      <c r="B16" s="74"/>
      <c r="C16" s="48" t="s">
        <v>15</v>
      </c>
      <c r="D16" s="131"/>
      <c r="E16" s="131"/>
      <c r="F16" s="131"/>
      <c r="G16" s="131"/>
      <c r="H16" s="131"/>
      <c r="I16" s="131"/>
      <c r="J16" s="131"/>
      <c r="K16" s="60"/>
      <c r="L16" s="61"/>
      <c r="M16" s="59">
        <f t="shared" si="0"/>
        <v>0</v>
      </c>
    </row>
    <row r="17" spans="2:13" ht="20.149999999999999" customHeight="1" x14ac:dyDescent="0.35">
      <c r="B17" s="74"/>
      <c r="C17" s="48" t="s">
        <v>16</v>
      </c>
      <c r="D17" s="131"/>
      <c r="E17" s="131"/>
      <c r="F17" s="131"/>
      <c r="G17" s="131"/>
      <c r="H17" s="131"/>
      <c r="I17" s="131"/>
      <c r="J17" s="131"/>
      <c r="K17" s="60"/>
      <c r="L17" s="61"/>
      <c r="M17" s="59">
        <f t="shared" si="0"/>
        <v>0</v>
      </c>
    </row>
    <row r="18" spans="2:13" ht="20.149999999999999" customHeight="1" x14ac:dyDescent="0.35">
      <c r="B18" s="74"/>
      <c r="C18" s="48" t="s">
        <v>17</v>
      </c>
      <c r="D18" s="131"/>
      <c r="E18" s="131"/>
      <c r="F18" s="131"/>
      <c r="G18" s="131"/>
      <c r="H18" s="131"/>
      <c r="I18" s="131"/>
      <c r="J18" s="131"/>
      <c r="K18" s="60"/>
      <c r="L18" s="61"/>
      <c r="M18" s="59">
        <f t="shared" si="0"/>
        <v>0</v>
      </c>
    </row>
    <row r="19" spans="2:13" ht="20.149999999999999" customHeight="1" x14ac:dyDescent="0.35">
      <c r="B19" s="74"/>
      <c r="C19" s="48" t="s">
        <v>18</v>
      </c>
      <c r="D19" s="131"/>
      <c r="E19" s="131"/>
      <c r="F19" s="131"/>
      <c r="G19" s="131"/>
      <c r="H19" s="131"/>
      <c r="I19" s="131"/>
      <c r="J19" s="131"/>
      <c r="K19" s="60"/>
      <c r="L19" s="61"/>
      <c r="M19" s="59">
        <f t="shared" si="0"/>
        <v>0</v>
      </c>
    </row>
    <row r="20" spans="2:13" ht="20.149999999999999" customHeight="1" x14ac:dyDescent="0.35">
      <c r="B20" s="74"/>
      <c r="C20" s="48"/>
      <c r="D20" s="130" t="s">
        <v>19</v>
      </c>
      <c r="E20" s="130"/>
      <c r="F20" s="130"/>
      <c r="G20" s="130"/>
      <c r="H20" s="130"/>
      <c r="I20" s="130"/>
      <c r="J20" s="71" t="str">
        <f>IF(M21="10%","Da","Ne")</f>
        <v>Da</v>
      </c>
      <c r="K20" s="62" t="str">
        <f>IF(M21&gt;="10%","10%","0%")</f>
        <v>10%</v>
      </c>
      <c r="L20" s="62" t="s">
        <v>20</v>
      </c>
      <c r="M20" s="63">
        <f>SUM(M10:M19)</f>
        <v>1000000</v>
      </c>
    </row>
    <row r="21" spans="2:13" ht="20.149999999999999" customHeight="1" x14ac:dyDescent="0.35">
      <c r="B21" s="74"/>
      <c r="C21" s="48"/>
      <c r="D21" s="64"/>
      <c r="E21" s="51"/>
      <c r="F21" s="51"/>
      <c r="G21" s="51"/>
      <c r="H21" s="51"/>
      <c r="I21" s="51"/>
      <c r="J21" s="49"/>
      <c r="K21" s="49"/>
      <c r="L21" s="49"/>
      <c r="M21" s="65" t="str">
        <f>IFERROR(IF((M20/$L$6)&gt;=10%,"10%","0%"),"0%")</f>
        <v>10%</v>
      </c>
    </row>
    <row r="22" spans="2:13" ht="20.149999999999999" customHeight="1" x14ac:dyDescent="0.35">
      <c r="B22" s="74"/>
      <c r="C22" s="48" t="s">
        <v>21</v>
      </c>
      <c r="D22" s="85" t="s">
        <v>59</v>
      </c>
      <c r="E22" s="49"/>
      <c r="F22" s="49"/>
      <c r="G22" s="49"/>
      <c r="H22" s="49"/>
      <c r="I22" s="49"/>
      <c r="J22" s="48"/>
      <c r="K22" s="48"/>
      <c r="L22" s="48"/>
      <c r="M22" s="66"/>
    </row>
    <row r="23" spans="2:13" ht="20.149999999999999" customHeight="1" x14ac:dyDescent="0.35">
      <c r="B23" s="74"/>
      <c r="C23" s="48"/>
      <c r="D23" s="49" t="s">
        <v>4</v>
      </c>
      <c r="E23" s="128" t="s">
        <v>155</v>
      </c>
      <c r="F23" s="128"/>
      <c r="G23" s="128"/>
      <c r="H23" s="128"/>
      <c r="I23" s="128"/>
      <c r="J23" s="128"/>
      <c r="K23" s="128"/>
      <c r="L23" s="128"/>
      <c r="M23" s="129"/>
    </row>
    <row r="24" spans="2:13" ht="29" x14ac:dyDescent="0.35">
      <c r="B24" s="74"/>
      <c r="C24" s="48"/>
      <c r="D24" s="52" t="s">
        <v>134</v>
      </c>
      <c r="E24" s="49"/>
      <c r="F24" s="49"/>
      <c r="G24" s="52"/>
      <c r="H24" s="53"/>
      <c r="I24" s="52"/>
      <c r="J24" s="54"/>
      <c r="K24" s="55" t="s">
        <v>6</v>
      </c>
      <c r="L24" s="54" t="s">
        <v>7</v>
      </c>
      <c r="M24" s="56" t="s">
        <v>8</v>
      </c>
    </row>
    <row r="25" spans="2:13" ht="20.149999999999999" customHeight="1" x14ac:dyDescent="0.35">
      <c r="B25" s="74"/>
      <c r="C25" s="48" t="s">
        <v>9</v>
      </c>
      <c r="D25" s="131" t="s">
        <v>64</v>
      </c>
      <c r="E25" s="131"/>
      <c r="F25" s="131"/>
      <c r="G25" s="131"/>
      <c r="H25" s="131"/>
      <c r="I25" s="131"/>
      <c r="J25" s="131"/>
      <c r="K25" s="57">
        <v>1</v>
      </c>
      <c r="L25" s="58">
        <v>200000</v>
      </c>
      <c r="M25" s="59">
        <f>K25*L25</f>
        <v>200000</v>
      </c>
    </row>
    <row r="26" spans="2:13" ht="20.149999999999999" customHeight="1" x14ac:dyDescent="0.35">
      <c r="B26" s="74"/>
      <c r="C26" s="48" t="s">
        <v>10</v>
      </c>
      <c r="D26" s="131"/>
      <c r="E26" s="131"/>
      <c r="F26" s="131"/>
      <c r="G26" s="131"/>
      <c r="H26" s="131"/>
      <c r="I26" s="131"/>
      <c r="J26" s="131"/>
      <c r="K26" s="60"/>
      <c r="L26" s="61"/>
      <c r="M26" s="59">
        <f>+K26*L26</f>
        <v>0</v>
      </c>
    </row>
    <row r="27" spans="2:13" ht="20.149999999999999" customHeight="1" x14ac:dyDescent="0.35">
      <c r="B27" s="74"/>
      <c r="C27" s="48" t="s">
        <v>11</v>
      </c>
      <c r="D27" s="131"/>
      <c r="E27" s="131"/>
      <c r="F27" s="131"/>
      <c r="G27" s="131"/>
      <c r="H27" s="131"/>
      <c r="I27" s="131"/>
      <c r="J27" s="131"/>
      <c r="K27" s="60"/>
      <c r="L27" s="61"/>
      <c r="M27" s="59">
        <f t="shared" ref="M27:M34" si="1">+K27*L27</f>
        <v>0</v>
      </c>
    </row>
    <row r="28" spans="2:13" ht="20.149999999999999" customHeight="1" x14ac:dyDescent="0.35">
      <c r="B28" s="74"/>
      <c r="C28" s="48" t="s">
        <v>12</v>
      </c>
      <c r="D28" s="131"/>
      <c r="E28" s="131"/>
      <c r="F28" s="131"/>
      <c r="G28" s="131"/>
      <c r="H28" s="131"/>
      <c r="I28" s="131"/>
      <c r="J28" s="131"/>
      <c r="K28" s="60"/>
      <c r="L28" s="61"/>
      <c r="M28" s="59">
        <f t="shared" si="1"/>
        <v>0</v>
      </c>
    </row>
    <row r="29" spans="2:13" ht="20.149999999999999" customHeight="1" x14ac:dyDescent="0.35">
      <c r="B29" s="74"/>
      <c r="C29" s="48" t="s">
        <v>13</v>
      </c>
      <c r="D29" s="131"/>
      <c r="E29" s="131"/>
      <c r="F29" s="131"/>
      <c r="G29" s="131"/>
      <c r="H29" s="131"/>
      <c r="I29" s="131"/>
      <c r="J29" s="131"/>
      <c r="K29" s="60"/>
      <c r="L29" s="61"/>
      <c r="M29" s="59">
        <f t="shared" si="1"/>
        <v>0</v>
      </c>
    </row>
    <row r="30" spans="2:13" ht="20.149999999999999" customHeight="1" x14ac:dyDescent="0.35">
      <c r="B30" s="74"/>
      <c r="C30" s="48" t="s">
        <v>14</v>
      </c>
      <c r="D30" s="131"/>
      <c r="E30" s="131"/>
      <c r="F30" s="131"/>
      <c r="G30" s="131"/>
      <c r="H30" s="131"/>
      <c r="I30" s="131"/>
      <c r="J30" s="131"/>
      <c r="K30" s="60"/>
      <c r="L30" s="61"/>
      <c r="M30" s="59">
        <f t="shared" si="1"/>
        <v>0</v>
      </c>
    </row>
    <row r="31" spans="2:13" ht="20.149999999999999" customHeight="1" x14ac:dyDescent="0.35">
      <c r="B31" s="74"/>
      <c r="C31" s="48" t="s">
        <v>15</v>
      </c>
      <c r="D31" s="131"/>
      <c r="E31" s="131"/>
      <c r="F31" s="131"/>
      <c r="G31" s="131"/>
      <c r="H31" s="131"/>
      <c r="I31" s="131"/>
      <c r="J31" s="131"/>
      <c r="K31" s="60"/>
      <c r="L31" s="61"/>
      <c r="M31" s="59">
        <f t="shared" si="1"/>
        <v>0</v>
      </c>
    </row>
    <row r="32" spans="2:13" ht="20.149999999999999" customHeight="1" x14ac:dyDescent="0.35">
      <c r="B32" s="74"/>
      <c r="C32" s="48" t="s">
        <v>16</v>
      </c>
      <c r="D32" s="131"/>
      <c r="E32" s="131"/>
      <c r="F32" s="131"/>
      <c r="G32" s="131"/>
      <c r="H32" s="131"/>
      <c r="I32" s="131"/>
      <c r="J32" s="131"/>
      <c r="K32" s="60"/>
      <c r="L32" s="61"/>
      <c r="M32" s="59">
        <f t="shared" si="1"/>
        <v>0</v>
      </c>
    </row>
    <row r="33" spans="2:13" s="13" customFormat="1" ht="20.149999999999999" customHeight="1" x14ac:dyDescent="0.35">
      <c r="B33" s="74"/>
      <c r="C33" s="48" t="s">
        <v>17</v>
      </c>
      <c r="D33" s="131"/>
      <c r="E33" s="131"/>
      <c r="F33" s="131"/>
      <c r="G33" s="131"/>
      <c r="H33" s="131"/>
      <c r="I33" s="131"/>
      <c r="J33" s="131"/>
      <c r="K33" s="60"/>
      <c r="L33" s="61"/>
      <c r="M33" s="59">
        <f t="shared" si="1"/>
        <v>0</v>
      </c>
    </row>
    <row r="34" spans="2:13" s="13" customFormat="1" ht="20.149999999999999" customHeight="1" x14ac:dyDescent="0.35">
      <c r="B34" s="74"/>
      <c r="C34" s="48" t="s">
        <v>18</v>
      </c>
      <c r="D34" s="131"/>
      <c r="E34" s="131"/>
      <c r="F34" s="131"/>
      <c r="G34" s="131"/>
      <c r="H34" s="131"/>
      <c r="I34" s="131"/>
      <c r="J34" s="131"/>
      <c r="K34" s="60"/>
      <c r="L34" s="61"/>
      <c r="M34" s="59">
        <f t="shared" si="1"/>
        <v>0</v>
      </c>
    </row>
    <row r="35" spans="2:13" s="13" customFormat="1" ht="20.149999999999999" customHeight="1" x14ac:dyDescent="0.35">
      <c r="B35" s="74"/>
      <c r="C35" s="48"/>
      <c r="D35" s="130" t="s">
        <v>19</v>
      </c>
      <c r="E35" s="130"/>
      <c r="F35" s="130"/>
      <c r="G35" s="130"/>
      <c r="H35" s="130"/>
      <c r="I35" s="130"/>
      <c r="J35" s="71" t="str">
        <f>IF(M36="10%","Da","Ne")</f>
        <v>Da</v>
      </c>
      <c r="K35" s="62" t="str">
        <f>IF(M36&gt;="10%","10%","0%")</f>
        <v>10%</v>
      </c>
      <c r="L35" s="62" t="s">
        <v>20</v>
      </c>
      <c r="M35" s="63">
        <f>SUM(M25:M34)</f>
        <v>200000</v>
      </c>
    </row>
    <row r="36" spans="2:13" s="13" customFormat="1" ht="20.149999999999999" customHeight="1" x14ac:dyDescent="0.35">
      <c r="B36" s="74"/>
      <c r="C36" s="48"/>
      <c r="D36" s="64"/>
      <c r="E36" s="51"/>
      <c r="F36" s="51"/>
      <c r="G36" s="51"/>
      <c r="H36" s="51"/>
      <c r="I36" s="51"/>
      <c r="J36" s="49"/>
      <c r="K36" s="49"/>
      <c r="L36" s="49"/>
      <c r="M36" s="65" t="str">
        <f>IFERROR(IF((M35/$L$6)&gt;=10%,"10%","0%"),"0%")</f>
        <v>10%</v>
      </c>
    </row>
    <row r="37" spans="2:13" s="13" customFormat="1" ht="20.149999999999999" customHeight="1" x14ac:dyDescent="0.35">
      <c r="B37" s="74"/>
      <c r="C37" s="48" t="s">
        <v>22</v>
      </c>
      <c r="D37" s="85" t="s">
        <v>59</v>
      </c>
      <c r="E37" s="49"/>
      <c r="F37" s="49"/>
      <c r="G37" s="49"/>
      <c r="H37" s="49"/>
      <c r="I37" s="49"/>
      <c r="J37" s="49"/>
      <c r="K37" s="49"/>
      <c r="L37" s="49"/>
      <c r="M37" s="67"/>
    </row>
    <row r="38" spans="2:13" s="13" customFormat="1" ht="20.149999999999999" customHeight="1" x14ac:dyDescent="0.35">
      <c r="B38" s="74"/>
      <c r="C38" s="48"/>
      <c r="D38" s="49" t="s">
        <v>4</v>
      </c>
      <c r="E38" s="128" t="s">
        <v>109</v>
      </c>
      <c r="F38" s="128"/>
      <c r="G38" s="128"/>
      <c r="H38" s="128"/>
      <c r="I38" s="128"/>
      <c r="J38" s="128"/>
      <c r="K38" s="128"/>
      <c r="L38" s="128"/>
      <c r="M38" s="129"/>
    </row>
    <row r="39" spans="2:13" s="13" customFormat="1" ht="29" x14ac:dyDescent="0.35">
      <c r="B39" s="74"/>
      <c r="C39" s="48"/>
      <c r="D39" s="52" t="s">
        <v>134</v>
      </c>
      <c r="E39" s="49"/>
      <c r="F39" s="49"/>
      <c r="G39" s="52"/>
      <c r="H39" s="53"/>
      <c r="I39" s="52"/>
      <c r="J39" s="54"/>
      <c r="K39" s="55" t="s">
        <v>6</v>
      </c>
      <c r="L39" s="54" t="s">
        <v>7</v>
      </c>
      <c r="M39" s="56" t="s">
        <v>8</v>
      </c>
    </row>
    <row r="40" spans="2:13" s="13" customFormat="1" ht="20.149999999999999" customHeight="1" x14ac:dyDescent="0.35">
      <c r="B40" s="74"/>
      <c r="C40" s="48" t="s">
        <v>9</v>
      </c>
      <c r="D40" s="131" t="s">
        <v>64</v>
      </c>
      <c r="E40" s="131"/>
      <c r="F40" s="131"/>
      <c r="G40" s="131"/>
      <c r="H40" s="131"/>
      <c r="I40" s="131"/>
      <c r="J40" s="131"/>
      <c r="K40" s="57">
        <v>3</v>
      </c>
      <c r="L40" s="58">
        <v>200000</v>
      </c>
      <c r="M40" s="59">
        <f>K40*L40</f>
        <v>600000</v>
      </c>
    </row>
    <row r="41" spans="2:13" s="13" customFormat="1" ht="20.149999999999999" customHeight="1" x14ac:dyDescent="0.35">
      <c r="B41" s="74"/>
      <c r="C41" s="48" t="s">
        <v>10</v>
      </c>
      <c r="D41" s="131"/>
      <c r="E41" s="131"/>
      <c r="F41" s="131"/>
      <c r="G41" s="131"/>
      <c r="H41" s="131"/>
      <c r="I41" s="131"/>
      <c r="J41" s="131"/>
      <c r="K41" s="60"/>
      <c r="L41" s="61"/>
      <c r="M41" s="59">
        <f>+K41*L41</f>
        <v>0</v>
      </c>
    </row>
    <row r="42" spans="2:13" s="13" customFormat="1" ht="20.149999999999999" customHeight="1" x14ac:dyDescent="0.35">
      <c r="B42" s="74"/>
      <c r="C42" s="48" t="s">
        <v>11</v>
      </c>
      <c r="D42" s="131"/>
      <c r="E42" s="131"/>
      <c r="F42" s="131"/>
      <c r="G42" s="131"/>
      <c r="H42" s="131"/>
      <c r="I42" s="131"/>
      <c r="J42" s="131"/>
      <c r="K42" s="60"/>
      <c r="L42" s="61"/>
      <c r="M42" s="59">
        <f t="shared" ref="M42:M49" si="2">+K42*L42</f>
        <v>0</v>
      </c>
    </row>
    <row r="43" spans="2:13" s="13" customFormat="1" ht="20.149999999999999" customHeight="1" x14ac:dyDescent="0.35">
      <c r="B43" s="74"/>
      <c r="C43" s="48" t="s">
        <v>12</v>
      </c>
      <c r="D43" s="131"/>
      <c r="E43" s="131"/>
      <c r="F43" s="131"/>
      <c r="G43" s="131"/>
      <c r="H43" s="131"/>
      <c r="I43" s="131"/>
      <c r="J43" s="131"/>
      <c r="K43" s="60"/>
      <c r="L43" s="61"/>
      <c r="M43" s="59">
        <f t="shared" si="2"/>
        <v>0</v>
      </c>
    </row>
    <row r="44" spans="2:13" s="13" customFormat="1" ht="20.149999999999999" customHeight="1" x14ac:dyDescent="0.35">
      <c r="B44" s="74"/>
      <c r="C44" s="48" t="s">
        <v>13</v>
      </c>
      <c r="D44" s="131"/>
      <c r="E44" s="131"/>
      <c r="F44" s="131"/>
      <c r="G44" s="131"/>
      <c r="H44" s="131"/>
      <c r="I44" s="131"/>
      <c r="J44" s="131"/>
      <c r="K44" s="60"/>
      <c r="L44" s="61"/>
      <c r="M44" s="59">
        <f t="shared" si="2"/>
        <v>0</v>
      </c>
    </row>
    <row r="45" spans="2:13" s="13" customFormat="1" ht="20.149999999999999" customHeight="1" x14ac:dyDescent="0.35">
      <c r="B45" s="74"/>
      <c r="C45" s="48" t="s">
        <v>14</v>
      </c>
      <c r="D45" s="131"/>
      <c r="E45" s="131"/>
      <c r="F45" s="131"/>
      <c r="G45" s="131"/>
      <c r="H45" s="131"/>
      <c r="I45" s="131"/>
      <c r="J45" s="131"/>
      <c r="K45" s="60"/>
      <c r="L45" s="61"/>
      <c r="M45" s="59">
        <f t="shared" si="2"/>
        <v>0</v>
      </c>
    </row>
    <row r="46" spans="2:13" s="13" customFormat="1" ht="20.149999999999999" customHeight="1" x14ac:dyDescent="0.35">
      <c r="B46" s="74"/>
      <c r="C46" s="48" t="s">
        <v>15</v>
      </c>
      <c r="D46" s="131"/>
      <c r="E46" s="131"/>
      <c r="F46" s="131"/>
      <c r="G46" s="131"/>
      <c r="H46" s="131"/>
      <c r="I46" s="131"/>
      <c r="J46" s="131"/>
      <c r="K46" s="60"/>
      <c r="L46" s="61"/>
      <c r="M46" s="59">
        <f t="shared" si="2"/>
        <v>0</v>
      </c>
    </row>
    <row r="47" spans="2:13" s="13" customFormat="1" ht="20.149999999999999" customHeight="1" x14ac:dyDescent="0.35">
      <c r="B47" s="74"/>
      <c r="C47" s="48" t="s">
        <v>16</v>
      </c>
      <c r="D47" s="131"/>
      <c r="E47" s="131"/>
      <c r="F47" s="131"/>
      <c r="G47" s="131"/>
      <c r="H47" s="131"/>
      <c r="I47" s="131"/>
      <c r="J47" s="131"/>
      <c r="K47" s="60"/>
      <c r="L47" s="61"/>
      <c r="M47" s="59">
        <f t="shared" si="2"/>
        <v>0</v>
      </c>
    </row>
    <row r="48" spans="2:13" s="13" customFormat="1" ht="20.149999999999999" customHeight="1" x14ac:dyDescent="0.35">
      <c r="B48" s="74"/>
      <c r="C48" s="48" t="s">
        <v>17</v>
      </c>
      <c r="D48" s="131"/>
      <c r="E48" s="131"/>
      <c r="F48" s="131"/>
      <c r="G48" s="131"/>
      <c r="H48" s="131"/>
      <c r="I48" s="131"/>
      <c r="J48" s="131"/>
      <c r="K48" s="60"/>
      <c r="L48" s="61"/>
      <c r="M48" s="59">
        <f t="shared" si="2"/>
        <v>0</v>
      </c>
    </row>
    <row r="49" spans="2:13" s="13" customFormat="1" ht="20.149999999999999" customHeight="1" x14ac:dyDescent="0.35">
      <c r="B49" s="74"/>
      <c r="C49" s="48" t="s">
        <v>18</v>
      </c>
      <c r="D49" s="131"/>
      <c r="E49" s="131"/>
      <c r="F49" s="131"/>
      <c r="G49" s="131"/>
      <c r="H49" s="131"/>
      <c r="I49" s="131"/>
      <c r="J49" s="131"/>
      <c r="K49" s="60"/>
      <c r="L49" s="61"/>
      <c r="M49" s="59">
        <f t="shared" si="2"/>
        <v>0</v>
      </c>
    </row>
    <row r="50" spans="2:13" s="13" customFormat="1" ht="20.149999999999999" customHeight="1" x14ac:dyDescent="0.35">
      <c r="B50" s="74"/>
      <c r="C50" s="48"/>
      <c r="D50" s="130" t="s">
        <v>19</v>
      </c>
      <c r="E50" s="130"/>
      <c r="F50" s="130"/>
      <c r="G50" s="130"/>
      <c r="H50" s="130"/>
      <c r="I50" s="130"/>
      <c r="J50" s="71" t="str">
        <f>IF(M51="10%","Da","Ne")</f>
        <v>Da</v>
      </c>
      <c r="K50" s="62" t="str">
        <f>IF(M51&gt;="10%","10%","0%")</f>
        <v>10%</v>
      </c>
      <c r="L50" s="62" t="s">
        <v>20</v>
      </c>
      <c r="M50" s="63">
        <f>SUM(M40:M49)</f>
        <v>600000</v>
      </c>
    </row>
    <row r="51" spans="2:13" s="13" customFormat="1" ht="20.149999999999999" customHeight="1" x14ac:dyDescent="0.35">
      <c r="B51" s="74"/>
      <c r="C51" s="48"/>
      <c r="D51" s="64"/>
      <c r="E51" s="51"/>
      <c r="F51" s="51"/>
      <c r="G51" s="51"/>
      <c r="H51" s="51"/>
      <c r="I51" s="51"/>
      <c r="J51" s="49"/>
      <c r="K51" s="49"/>
      <c r="L51" s="49"/>
      <c r="M51" s="65" t="str">
        <f>IFERROR(IF((M50/$L$6)&gt;=10%,"10%","0%"),"0%")</f>
        <v>10%</v>
      </c>
    </row>
    <row r="52" spans="2:13" s="13" customFormat="1" ht="20.149999999999999" customHeight="1" x14ac:dyDescent="0.35">
      <c r="B52" s="74"/>
      <c r="C52" s="48" t="s">
        <v>23</v>
      </c>
      <c r="D52" s="85" t="s">
        <v>59</v>
      </c>
      <c r="E52" s="49"/>
      <c r="F52" s="49"/>
      <c r="G52" s="49"/>
      <c r="H52" s="49"/>
      <c r="I52" s="49"/>
      <c r="J52" s="49"/>
      <c r="K52" s="49"/>
      <c r="L52" s="49"/>
      <c r="M52" s="50"/>
    </row>
    <row r="53" spans="2:13" s="13" customFormat="1" ht="20.149999999999999" customHeight="1" x14ac:dyDescent="0.35">
      <c r="B53" s="74"/>
      <c r="C53" s="48"/>
      <c r="D53" s="49" t="s">
        <v>4</v>
      </c>
      <c r="E53" s="128" t="s">
        <v>110</v>
      </c>
      <c r="F53" s="128"/>
      <c r="G53" s="128"/>
      <c r="H53" s="128"/>
      <c r="I53" s="128"/>
      <c r="J53" s="128"/>
      <c r="K53" s="128"/>
      <c r="L53" s="128"/>
      <c r="M53" s="129"/>
    </row>
    <row r="54" spans="2:13" s="13" customFormat="1" ht="24.75" customHeight="1" x14ac:dyDescent="0.35">
      <c r="B54" s="74"/>
      <c r="C54" s="48"/>
      <c r="D54" s="52" t="s">
        <v>134</v>
      </c>
      <c r="E54" s="49"/>
      <c r="F54" s="49"/>
      <c r="G54" s="52"/>
      <c r="H54" s="53"/>
      <c r="I54" s="52"/>
      <c r="J54" s="54"/>
      <c r="K54" s="55" t="s">
        <v>6</v>
      </c>
      <c r="L54" s="54" t="s">
        <v>7</v>
      </c>
      <c r="M54" s="56" t="s">
        <v>8</v>
      </c>
    </row>
    <row r="55" spans="2:13" s="13" customFormat="1" ht="22.5" customHeight="1" x14ac:dyDescent="0.35">
      <c r="B55" s="74"/>
      <c r="C55" s="48" t="s">
        <v>9</v>
      </c>
      <c r="D55" s="131" t="s">
        <v>64</v>
      </c>
      <c r="E55" s="131"/>
      <c r="F55" s="131"/>
      <c r="G55" s="131"/>
      <c r="H55" s="131"/>
      <c r="I55" s="131"/>
      <c r="J55" s="131"/>
      <c r="K55" s="57">
        <v>1</v>
      </c>
      <c r="L55" s="58">
        <v>200000</v>
      </c>
      <c r="M55" s="59">
        <f>K55*L55</f>
        <v>200000</v>
      </c>
    </row>
    <row r="56" spans="2:13" s="13" customFormat="1" ht="20.149999999999999" customHeight="1" x14ac:dyDescent="0.35">
      <c r="B56" s="74"/>
      <c r="C56" s="48" t="s">
        <v>10</v>
      </c>
      <c r="D56" s="131"/>
      <c r="E56" s="131"/>
      <c r="F56" s="131"/>
      <c r="G56" s="131"/>
      <c r="H56" s="131"/>
      <c r="I56" s="131"/>
      <c r="J56" s="131"/>
      <c r="K56" s="60"/>
      <c r="L56" s="61"/>
      <c r="M56" s="59">
        <f>+K56*L56</f>
        <v>0</v>
      </c>
    </row>
    <row r="57" spans="2:13" s="13" customFormat="1" ht="20.149999999999999" customHeight="1" x14ac:dyDescent="0.35">
      <c r="B57" s="74"/>
      <c r="C57" s="48" t="s">
        <v>11</v>
      </c>
      <c r="D57" s="131"/>
      <c r="E57" s="131"/>
      <c r="F57" s="131"/>
      <c r="G57" s="131"/>
      <c r="H57" s="131"/>
      <c r="I57" s="131"/>
      <c r="J57" s="131"/>
      <c r="K57" s="60"/>
      <c r="L57" s="61"/>
      <c r="M57" s="59">
        <f t="shared" ref="M57:M64" si="3">+K57*L57</f>
        <v>0</v>
      </c>
    </row>
    <row r="58" spans="2:13" s="13" customFormat="1" ht="20.149999999999999" customHeight="1" x14ac:dyDescent="0.35">
      <c r="B58" s="74"/>
      <c r="C58" s="48" t="s">
        <v>12</v>
      </c>
      <c r="D58" s="131"/>
      <c r="E58" s="131"/>
      <c r="F58" s="131"/>
      <c r="G58" s="131"/>
      <c r="H58" s="131"/>
      <c r="I58" s="131"/>
      <c r="J58" s="131"/>
      <c r="K58" s="60"/>
      <c r="L58" s="61"/>
      <c r="M58" s="59">
        <f t="shared" si="3"/>
        <v>0</v>
      </c>
    </row>
    <row r="59" spans="2:13" s="13" customFormat="1" ht="20.149999999999999" customHeight="1" x14ac:dyDescent="0.35">
      <c r="B59" s="74"/>
      <c r="C59" s="48" t="s">
        <v>13</v>
      </c>
      <c r="D59" s="131"/>
      <c r="E59" s="131"/>
      <c r="F59" s="131"/>
      <c r="G59" s="131"/>
      <c r="H59" s="131"/>
      <c r="I59" s="131"/>
      <c r="J59" s="131"/>
      <c r="K59" s="60"/>
      <c r="L59" s="61"/>
      <c r="M59" s="59">
        <f t="shared" si="3"/>
        <v>0</v>
      </c>
    </row>
    <row r="60" spans="2:13" s="13" customFormat="1" ht="20.149999999999999" customHeight="1" x14ac:dyDescent="0.35">
      <c r="B60" s="74"/>
      <c r="C60" s="48" t="s">
        <v>14</v>
      </c>
      <c r="D60" s="131"/>
      <c r="E60" s="131"/>
      <c r="F60" s="131"/>
      <c r="G60" s="131"/>
      <c r="H60" s="131"/>
      <c r="I60" s="131"/>
      <c r="J60" s="131"/>
      <c r="K60" s="60"/>
      <c r="L60" s="61"/>
      <c r="M60" s="59">
        <f t="shared" si="3"/>
        <v>0</v>
      </c>
    </row>
    <row r="61" spans="2:13" s="13" customFormat="1" ht="20.149999999999999" customHeight="1" x14ac:dyDescent="0.35">
      <c r="B61" s="74"/>
      <c r="C61" s="48" t="s">
        <v>15</v>
      </c>
      <c r="D61" s="131"/>
      <c r="E61" s="131"/>
      <c r="F61" s="131"/>
      <c r="G61" s="131"/>
      <c r="H61" s="131"/>
      <c r="I61" s="131"/>
      <c r="J61" s="131"/>
      <c r="K61" s="60"/>
      <c r="L61" s="61"/>
      <c r="M61" s="59">
        <f t="shared" si="3"/>
        <v>0</v>
      </c>
    </row>
    <row r="62" spans="2:13" s="13" customFormat="1" ht="20.149999999999999" customHeight="1" x14ac:dyDescent="0.35">
      <c r="B62" s="74"/>
      <c r="C62" s="48" t="s">
        <v>16</v>
      </c>
      <c r="D62" s="131"/>
      <c r="E62" s="131"/>
      <c r="F62" s="131"/>
      <c r="G62" s="131"/>
      <c r="H62" s="131"/>
      <c r="I62" s="131"/>
      <c r="J62" s="131"/>
      <c r="K62" s="60"/>
      <c r="L62" s="61"/>
      <c r="M62" s="59">
        <f t="shared" si="3"/>
        <v>0</v>
      </c>
    </row>
    <row r="63" spans="2:13" s="13" customFormat="1" ht="20.149999999999999" customHeight="1" x14ac:dyDescent="0.35">
      <c r="B63" s="74"/>
      <c r="C63" s="48" t="s">
        <v>17</v>
      </c>
      <c r="D63" s="131"/>
      <c r="E63" s="131"/>
      <c r="F63" s="131"/>
      <c r="G63" s="131"/>
      <c r="H63" s="131"/>
      <c r="I63" s="131"/>
      <c r="J63" s="131"/>
      <c r="K63" s="60"/>
      <c r="L63" s="61"/>
      <c r="M63" s="59">
        <f t="shared" si="3"/>
        <v>0</v>
      </c>
    </row>
    <row r="64" spans="2:13" s="13" customFormat="1" ht="20.149999999999999" customHeight="1" x14ac:dyDescent="0.35">
      <c r="B64" s="74"/>
      <c r="C64" s="48" t="s">
        <v>18</v>
      </c>
      <c r="D64" s="131"/>
      <c r="E64" s="131"/>
      <c r="F64" s="131"/>
      <c r="G64" s="131"/>
      <c r="H64" s="131"/>
      <c r="I64" s="131"/>
      <c r="J64" s="131"/>
      <c r="K64" s="60"/>
      <c r="L64" s="61"/>
      <c r="M64" s="59">
        <f t="shared" si="3"/>
        <v>0</v>
      </c>
    </row>
    <row r="65" spans="2:13" s="13" customFormat="1" ht="20.149999999999999" customHeight="1" x14ac:dyDescent="0.35">
      <c r="B65" s="74"/>
      <c r="C65" s="48"/>
      <c r="D65" s="130" t="s">
        <v>19</v>
      </c>
      <c r="E65" s="130"/>
      <c r="F65" s="130"/>
      <c r="G65" s="130"/>
      <c r="H65" s="130"/>
      <c r="I65" s="130"/>
      <c r="J65" s="71" t="str">
        <f>IF(M66="10%","Da","Ne")</f>
        <v>Da</v>
      </c>
      <c r="K65" s="62" t="str">
        <f>IF(M66&gt;="10%","10%","0%")</f>
        <v>10%</v>
      </c>
      <c r="L65" s="62" t="s">
        <v>20</v>
      </c>
      <c r="M65" s="63">
        <f>SUM(M55:M64)</f>
        <v>200000</v>
      </c>
    </row>
    <row r="66" spans="2:13" s="13" customFormat="1" ht="20.149999999999999" customHeight="1" x14ac:dyDescent="0.35">
      <c r="B66" s="74"/>
      <c r="C66" s="48"/>
      <c r="D66" s="64"/>
      <c r="E66" s="51"/>
      <c r="F66" s="51"/>
      <c r="G66" s="51"/>
      <c r="H66" s="51"/>
      <c r="I66" s="51"/>
      <c r="J66" s="49"/>
      <c r="K66" s="49"/>
      <c r="L66" s="49"/>
      <c r="M66" s="65" t="str">
        <f>IFERROR(IF((M65/$L$6)&gt;=10%,"10%","0%"),"0%")</f>
        <v>10%</v>
      </c>
    </row>
    <row r="67" spans="2:13" s="13" customFormat="1" ht="20.149999999999999" customHeight="1" x14ac:dyDescent="0.35">
      <c r="B67" s="74"/>
      <c r="C67" s="48" t="s">
        <v>24</v>
      </c>
      <c r="D67" s="85" t="s">
        <v>3</v>
      </c>
      <c r="E67" s="49"/>
      <c r="F67" s="49"/>
      <c r="G67" s="49"/>
      <c r="H67" s="49"/>
      <c r="I67" s="49"/>
      <c r="J67" s="49"/>
      <c r="K67" s="49"/>
      <c r="L67" s="49"/>
      <c r="M67" s="50"/>
    </row>
    <row r="68" spans="2:13" s="13" customFormat="1" ht="20.149999999999999" customHeight="1" x14ac:dyDescent="0.35">
      <c r="B68" s="74"/>
      <c r="C68" s="48"/>
      <c r="D68" s="49" t="s">
        <v>4</v>
      </c>
      <c r="E68" s="128" t="s">
        <v>5</v>
      </c>
      <c r="F68" s="128"/>
      <c r="G68" s="128"/>
      <c r="H68" s="128"/>
      <c r="I68" s="128"/>
      <c r="J68" s="128"/>
      <c r="K68" s="128"/>
      <c r="L68" s="128"/>
      <c r="M68" s="129"/>
    </row>
    <row r="69" spans="2:13" s="13" customFormat="1" ht="29" x14ac:dyDescent="0.35">
      <c r="B69" s="74"/>
      <c r="C69" s="48"/>
      <c r="D69" s="52" t="s">
        <v>134</v>
      </c>
      <c r="E69" s="49"/>
      <c r="F69" s="49"/>
      <c r="G69" s="52"/>
      <c r="H69" s="53"/>
      <c r="I69" s="52"/>
      <c r="J69" s="54"/>
      <c r="K69" s="55" t="s">
        <v>6</v>
      </c>
      <c r="L69" s="54" t="s">
        <v>7</v>
      </c>
      <c r="M69" s="56" t="s">
        <v>8</v>
      </c>
    </row>
    <row r="70" spans="2:13" s="13" customFormat="1" ht="20.149999999999999" customHeight="1" x14ac:dyDescent="0.35">
      <c r="B70" s="74"/>
      <c r="C70" s="48" t="s">
        <v>9</v>
      </c>
      <c r="D70" s="131"/>
      <c r="E70" s="131"/>
      <c r="F70" s="131"/>
      <c r="G70" s="131"/>
      <c r="H70" s="131"/>
      <c r="I70" s="131"/>
      <c r="J70" s="131"/>
      <c r="K70" s="57"/>
      <c r="L70" s="58"/>
      <c r="M70" s="59">
        <f>K70*L70</f>
        <v>0</v>
      </c>
    </row>
    <row r="71" spans="2:13" s="13" customFormat="1" ht="20.149999999999999" customHeight="1" x14ac:dyDescent="0.35">
      <c r="B71" s="74"/>
      <c r="C71" s="48" t="s">
        <v>10</v>
      </c>
      <c r="D71" s="131"/>
      <c r="E71" s="131"/>
      <c r="F71" s="131"/>
      <c r="G71" s="131"/>
      <c r="H71" s="131"/>
      <c r="I71" s="131"/>
      <c r="J71" s="131"/>
      <c r="K71" s="60"/>
      <c r="L71" s="61"/>
      <c r="M71" s="59">
        <f>+K71*L71</f>
        <v>0</v>
      </c>
    </row>
    <row r="72" spans="2:13" s="13" customFormat="1" ht="20.149999999999999" customHeight="1" x14ac:dyDescent="0.35">
      <c r="B72" s="74"/>
      <c r="C72" s="48" t="s">
        <v>11</v>
      </c>
      <c r="D72" s="131"/>
      <c r="E72" s="131"/>
      <c r="F72" s="131"/>
      <c r="G72" s="131"/>
      <c r="H72" s="131"/>
      <c r="I72" s="131"/>
      <c r="J72" s="131"/>
      <c r="K72" s="60"/>
      <c r="L72" s="61"/>
      <c r="M72" s="59">
        <f t="shared" ref="M72:M79" si="4">+K72*L72</f>
        <v>0</v>
      </c>
    </row>
    <row r="73" spans="2:13" s="13" customFormat="1" ht="20.149999999999999" customHeight="1" x14ac:dyDescent="0.35">
      <c r="B73" s="74"/>
      <c r="C73" s="48" t="s">
        <v>12</v>
      </c>
      <c r="D73" s="131"/>
      <c r="E73" s="131"/>
      <c r="F73" s="131"/>
      <c r="G73" s="131"/>
      <c r="H73" s="131"/>
      <c r="I73" s="131"/>
      <c r="J73" s="131"/>
      <c r="K73" s="60"/>
      <c r="L73" s="61"/>
      <c r="M73" s="59">
        <f t="shared" si="4"/>
        <v>0</v>
      </c>
    </row>
    <row r="74" spans="2:13" s="13" customFormat="1" ht="20.149999999999999" customHeight="1" x14ac:dyDescent="0.35">
      <c r="B74" s="74"/>
      <c r="C74" s="48" t="s">
        <v>13</v>
      </c>
      <c r="D74" s="131"/>
      <c r="E74" s="131"/>
      <c r="F74" s="131"/>
      <c r="G74" s="131"/>
      <c r="H74" s="131"/>
      <c r="I74" s="131"/>
      <c r="J74" s="131"/>
      <c r="K74" s="60"/>
      <c r="L74" s="61"/>
      <c r="M74" s="59">
        <f t="shared" si="4"/>
        <v>0</v>
      </c>
    </row>
    <row r="75" spans="2:13" s="13" customFormat="1" ht="20.149999999999999" customHeight="1" x14ac:dyDescent="0.35">
      <c r="B75" s="74"/>
      <c r="C75" s="48" t="s">
        <v>14</v>
      </c>
      <c r="D75" s="131"/>
      <c r="E75" s="131"/>
      <c r="F75" s="131"/>
      <c r="G75" s="131"/>
      <c r="H75" s="131"/>
      <c r="I75" s="131"/>
      <c r="J75" s="131"/>
      <c r="K75" s="60"/>
      <c r="L75" s="61"/>
      <c r="M75" s="59">
        <f t="shared" si="4"/>
        <v>0</v>
      </c>
    </row>
    <row r="76" spans="2:13" s="13" customFormat="1" ht="20.149999999999999" customHeight="1" x14ac:dyDescent="0.35">
      <c r="B76" s="74"/>
      <c r="C76" s="48" t="s">
        <v>15</v>
      </c>
      <c r="D76" s="131"/>
      <c r="E76" s="131"/>
      <c r="F76" s="131"/>
      <c r="G76" s="131"/>
      <c r="H76" s="131"/>
      <c r="I76" s="131"/>
      <c r="J76" s="131"/>
      <c r="K76" s="60"/>
      <c r="L76" s="61"/>
      <c r="M76" s="59">
        <f t="shared" si="4"/>
        <v>0</v>
      </c>
    </row>
    <row r="77" spans="2:13" s="13" customFormat="1" ht="20.149999999999999" customHeight="1" x14ac:dyDescent="0.35">
      <c r="B77" s="74"/>
      <c r="C77" s="48" t="s">
        <v>16</v>
      </c>
      <c r="D77" s="131"/>
      <c r="E77" s="131"/>
      <c r="F77" s="131"/>
      <c r="G77" s="131"/>
      <c r="H77" s="131"/>
      <c r="I77" s="131"/>
      <c r="J77" s="131"/>
      <c r="K77" s="60"/>
      <c r="L77" s="61"/>
      <c r="M77" s="59">
        <f t="shared" si="4"/>
        <v>0</v>
      </c>
    </row>
    <row r="78" spans="2:13" s="13" customFormat="1" ht="20.149999999999999" customHeight="1" x14ac:dyDescent="0.35">
      <c r="B78" s="74"/>
      <c r="C78" s="48" t="s">
        <v>17</v>
      </c>
      <c r="D78" s="131"/>
      <c r="E78" s="131"/>
      <c r="F78" s="131"/>
      <c r="G78" s="131"/>
      <c r="H78" s="131"/>
      <c r="I78" s="131"/>
      <c r="J78" s="131"/>
      <c r="K78" s="60"/>
      <c r="L78" s="61"/>
      <c r="M78" s="59">
        <f t="shared" si="4"/>
        <v>0</v>
      </c>
    </row>
    <row r="79" spans="2:13" s="13" customFormat="1" ht="20.149999999999999" customHeight="1" x14ac:dyDescent="0.35">
      <c r="B79" s="74"/>
      <c r="C79" s="48" t="s">
        <v>18</v>
      </c>
      <c r="D79" s="131"/>
      <c r="E79" s="131"/>
      <c r="F79" s="131"/>
      <c r="G79" s="131"/>
      <c r="H79" s="131"/>
      <c r="I79" s="131"/>
      <c r="J79" s="131"/>
      <c r="K79" s="60"/>
      <c r="L79" s="61"/>
      <c r="M79" s="59">
        <f t="shared" si="4"/>
        <v>0</v>
      </c>
    </row>
    <row r="80" spans="2:13" s="13" customFormat="1" ht="20.149999999999999" customHeight="1" x14ac:dyDescent="0.35">
      <c r="B80" s="74"/>
      <c r="C80" s="48"/>
      <c r="D80" s="130" t="s">
        <v>19</v>
      </c>
      <c r="E80" s="130"/>
      <c r="F80" s="130"/>
      <c r="G80" s="130"/>
      <c r="H80" s="130"/>
      <c r="I80" s="130"/>
      <c r="J80" s="71" t="str">
        <f>IF(M81="10%","Da","Ne")</f>
        <v>Ne</v>
      </c>
      <c r="K80" s="62" t="str">
        <f>IF(M81&gt;="10%","10%","0%")</f>
        <v>0%</v>
      </c>
      <c r="L80" s="62" t="s">
        <v>20</v>
      </c>
      <c r="M80" s="63">
        <f>SUM(M70:M79)</f>
        <v>0</v>
      </c>
    </row>
    <row r="81" spans="2:13" s="13" customFormat="1" ht="20.149999999999999" customHeight="1" x14ac:dyDescent="0.35">
      <c r="B81" s="74"/>
      <c r="C81" s="48"/>
      <c r="D81" s="64"/>
      <c r="E81" s="51"/>
      <c r="F81" s="51"/>
      <c r="G81" s="51"/>
      <c r="H81" s="51"/>
      <c r="I81" s="51"/>
      <c r="J81" s="49"/>
      <c r="K81" s="49"/>
      <c r="L81" s="49"/>
      <c r="M81" s="65" t="str">
        <f>IFERROR(IF((M80/$L$6)&gt;=10%,"10%","0%"),"0%")</f>
        <v>0%</v>
      </c>
    </row>
    <row r="82" spans="2:13" s="13" customFormat="1" ht="20.149999999999999" customHeight="1" x14ac:dyDescent="0.35">
      <c r="B82" s="74"/>
      <c r="C82" s="48" t="s">
        <v>25</v>
      </c>
      <c r="D82" s="85" t="s">
        <v>3</v>
      </c>
      <c r="E82" s="68"/>
      <c r="F82" s="68"/>
      <c r="G82" s="68"/>
      <c r="H82" s="68"/>
      <c r="I82" s="68"/>
      <c r="J82" s="69"/>
      <c r="K82" s="69"/>
      <c r="L82" s="69"/>
      <c r="M82" s="70"/>
    </row>
    <row r="83" spans="2:13" s="13" customFormat="1" ht="20.149999999999999" customHeight="1" x14ac:dyDescent="0.35">
      <c r="B83" s="74"/>
      <c r="C83" s="48"/>
      <c r="D83" s="49" t="s">
        <v>4</v>
      </c>
      <c r="E83" s="128" t="s">
        <v>5</v>
      </c>
      <c r="F83" s="128"/>
      <c r="G83" s="128"/>
      <c r="H83" s="128"/>
      <c r="I83" s="128"/>
      <c r="J83" s="128"/>
      <c r="K83" s="128"/>
      <c r="L83" s="128"/>
      <c r="M83" s="129"/>
    </row>
    <row r="84" spans="2:13" s="13" customFormat="1" ht="29" x14ac:dyDescent="0.35">
      <c r="B84" s="74"/>
      <c r="C84" s="48"/>
      <c r="D84" s="52" t="s">
        <v>134</v>
      </c>
      <c r="E84" s="49"/>
      <c r="F84" s="49"/>
      <c r="G84" s="52"/>
      <c r="H84" s="53"/>
      <c r="I84" s="52"/>
      <c r="J84" s="54"/>
      <c r="K84" s="55" t="s">
        <v>6</v>
      </c>
      <c r="L84" s="54" t="s">
        <v>7</v>
      </c>
      <c r="M84" s="56" t="s">
        <v>8</v>
      </c>
    </row>
    <row r="85" spans="2:13" s="13" customFormat="1" ht="20.149999999999999" customHeight="1" x14ac:dyDescent="0.35">
      <c r="B85" s="74"/>
      <c r="C85" s="48" t="s">
        <v>9</v>
      </c>
      <c r="D85" s="131"/>
      <c r="E85" s="131"/>
      <c r="F85" s="131"/>
      <c r="G85" s="131"/>
      <c r="H85" s="131"/>
      <c r="I85" s="131"/>
      <c r="J85" s="131"/>
      <c r="K85" s="57"/>
      <c r="L85" s="58"/>
      <c r="M85" s="59">
        <f>K85*L85</f>
        <v>0</v>
      </c>
    </row>
    <row r="86" spans="2:13" s="13" customFormat="1" ht="20.149999999999999" customHeight="1" x14ac:dyDescent="0.35">
      <c r="B86" s="74"/>
      <c r="C86" s="48" t="s">
        <v>10</v>
      </c>
      <c r="D86" s="131"/>
      <c r="E86" s="131"/>
      <c r="F86" s="131"/>
      <c r="G86" s="131"/>
      <c r="H86" s="131"/>
      <c r="I86" s="131"/>
      <c r="J86" s="131"/>
      <c r="K86" s="60"/>
      <c r="L86" s="61"/>
      <c r="M86" s="59">
        <f>+K86*L86</f>
        <v>0</v>
      </c>
    </row>
    <row r="87" spans="2:13" s="13" customFormat="1" ht="20.149999999999999" customHeight="1" x14ac:dyDescent="0.35">
      <c r="B87" s="74"/>
      <c r="C87" s="48" t="s">
        <v>11</v>
      </c>
      <c r="D87" s="131"/>
      <c r="E87" s="131"/>
      <c r="F87" s="131"/>
      <c r="G87" s="131"/>
      <c r="H87" s="131"/>
      <c r="I87" s="131"/>
      <c r="J87" s="131"/>
      <c r="K87" s="60"/>
      <c r="L87" s="61"/>
      <c r="M87" s="59">
        <f t="shared" ref="M87:M94" si="5">+K87*L87</f>
        <v>0</v>
      </c>
    </row>
    <row r="88" spans="2:13" s="13" customFormat="1" ht="20.149999999999999" customHeight="1" x14ac:dyDescent="0.35">
      <c r="B88" s="74"/>
      <c r="C88" s="48" t="s">
        <v>12</v>
      </c>
      <c r="D88" s="131"/>
      <c r="E88" s="131"/>
      <c r="F88" s="131"/>
      <c r="G88" s="131"/>
      <c r="H88" s="131"/>
      <c r="I88" s="131"/>
      <c r="J88" s="131"/>
      <c r="K88" s="60"/>
      <c r="L88" s="61"/>
      <c r="M88" s="59">
        <f t="shared" si="5"/>
        <v>0</v>
      </c>
    </row>
    <row r="89" spans="2:13" s="13" customFormat="1" ht="20.149999999999999" customHeight="1" x14ac:dyDescent="0.35">
      <c r="B89" s="74"/>
      <c r="C89" s="48" t="s">
        <v>13</v>
      </c>
      <c r="D89" s="131"/>
      <c r="E89" s="131"/>
      <c r="F89" s="131"/>
      <c r="G89" s="131"/>
      <c r="H89" s="131"/>
      <c r="I89" s="131"/>
      <c r="J89" s="131"/>
      <c r="K89" s="60"/>
      <c r="L89" s="61"/>
      <c r="M89" s="59">
        <f t="shared" si="5"/>
        <v>0</v>
      </c>
    </row>
    <row r="90" spans="2:13" s="13" customFormat="1" ht="20.149999999999999" customHeight="1" x14ac:dyDescent="0.35">
      <c r="B90" s="74"/>
      <c r="C90" s="48" t="s">
        <v>14</v>
      </c>
      <c r="D90" s="131"/>
      <c r="E90" s="131"/>
      <c r="F90" s="131"/>
      <c r="G90" s="131"/>
      <c r="H90" s="131"/>
      <c r="I90" s="131"/>
      <c r="J90" s="131"/>
      <c r="K90" s="60"/>
      <c r="L90" s="61"/>
      <c r="M90" s="59">
        <f t="shared" si="5"/>
        <v>0</v>
      </c>
    </row>
    <row r="91" spans="2:13" s="13" customFormat="1" ht="20.149999999999999" customHeight="1" x14ac:dyDescent="0.35">
      <c r="B91" s="74"/>
      <c r="C91" s="48" t="s">
        <v>15</v>
      </c>
      <c r="D91" s="131"/>
      <c r="E91" s="131"/>
      <c r="F91" s="131"/>
      <c r="G91" s="131"/>
      <c r="H91" s="131"/>
      <c r="I91" s="131"/>
      <c r="J91" s="131"/>
      <c r="K91" s="60"/>
      <c r="L91" s="61"/>
      <c r="M91" s="59">
        <f t="shared" si="5"/>
        <v>0</v>
      </c>
    </row>
    <row r="92" spans="2:13" s="13" customFormat="1" ht="20.149999999999999" customHeight="1" x14ac:dyDescent="0.35">
      <c r="B92" s="74"/>
      <c r="C92" s="48" t="s">
        <v>16</v>
      </c>
      <c r="D92" s="131"/>
      <c r="E92" s="131"/>
      <c r="F92" s="131"/>
      <c r="G92" s="131"/>
      <c r="H92" s="131"/>
      <c r="I92" s="131"/>
      <c r="J92" s="131"/>
      <c r="K92" s="60"/>
      <c r="L92" s="61"/>
      <c r="M92" s="59">
        <f t="shared" si="5"/>
        <v>0</v>
      </c>
    </row>
    <row r="93" spans="2:13" s="13" customFormat="1" ht="20.149999999999999" customHeight="1" x14ac:dyDescent="0.35">
      <c r="B93" s="74"/>
      <c r="C93" s="48" t="s">
        <v>17</v>
      </c>
      <c r="D93" s="131"/>
      <c r="E93" s="131"/>
      <c r="F93" s="131"/>
      <c r="G93" s="131"/>
      <c r="H93" s="131"/>
      <c r="I93" s="131"/>
      <c r="J93" s="131"/>
      <c r="K93" s="60"/>
      <c r="L93" s="61"/>
      <c r="M93" s="59">
        <f t="shared" si="5"/>
        <v>0</v>
      </c>
    </row>
    <row r="94" spans="2:13" s="13" customFormat="1" ht="20.149999999999999" customHeight="1" x14ac:dyDescent="0.35">
      <c r="B94" s="74"/>
      <c r="C94" s="48" t="s">
        <v>18</v>
      </c>
      <c r="D94" s="131"/>
      <c r="E94" s="131"/>
      <c r="F94" s="131"/>
      <c r="G94" s="131"/>
      <c r="H94" s="131"/>
      <c r="I94" s="131"/>
      <c r="J94" s="131"/>
      <c r="K94" s="60"/>
      <c r="L94" s="61"/>
      <c r="M94" s="59">
        <f t="shared" si="5"/>
        <v>0</v>
      </c>
    </row>
    <row r="95" spans="2:13" s="13" customFormat="1" ht="20.149999999999999" customHeight="1" x14ac:dyDescent="0.35">
      <c r="B95" s="74"/>
      <c r="C95" s="48"/>
      <c r="D95" s="130" t="s">
        <v>19</v>
      </c>
      <c r="E95" s="130"/>
      <c r="F95" s="130"/>
      <c r="G95" s="130"/>
      <c r="H95" s="130"/>
      <c r="I95" s="130"/>
      <c r="J95" s="71" t="str">
        <f>IF(M96="10%","Da","Ne")</f>
        <v>Ne</v>
      </c>
      <c r="K95" s="62" t="str">
        <f>IF(M96&gt;="10%","10%","0%")</f>
        <v>0%</v>
      </c>
      <c r="L95" s="62" t="s">
        <v>20</v>
      </c>
      <c r="M95" s="63">
        <f>SUM(M85:M94)</f>
        <v>0</v>
      </c>
    </row>
    <row r="96" spans="2:13" s="13" customFormat="1" ht="20.149999999999999" customHeight="1" x14ac:dyDescent="0.35">
      <c r="B96" s="74"/>
      <c r="C96" s="48"/>
      <c r="D96" s="64"/>
      <c r="E96" s="51"/>
      <c r="F96" s="51"/>
      <c r="G96" s="51"/>
      <c r="H96" s="51"/>
      <c r="I96" s="51"/>
      <c r="J96" s="49"/>
      <c r="K96" s="49"/>
      <c r="L96" s="49"/>
      <c r="M96" s="65" t="str">
        <f>IFERROR(IF((M95/$L$6)&gt;=10%,"10%","0%"),"0%")</f>
        <v>0%</v>
      </c>
    </row>
    <row r="97" spans="2:13" ht="30.75" customHeight="1" x14ac:dyDescent="0.35">
      <c r="B97" s="75"/>
      <c r="C97" s="140" t="s">
        <v>26</v>
      </c>
      <c r="D97" s="140"/>
      <c r="E97" s="140"/>
      <c r="F97" s="140"/>
      <c r="G97" s="140"/>
      <c r="H97" s="140"/>
      <c r="I97" s="140"/>
      <c r="J97" s="140"/>
      <c r="K97" s="140"/>
      <c r="L97" s="140"/>
      <c r="M97" s="141"/>
    </row>
    <row r="98" spans="2:13" ht="21.75" customHeight="1" x14ac:dyDescent="0.35">
      <c r="B98" s="8"/>
      <c r="M98" s="11"/>
    </row>
    <row r="99" spans="2:13" ht="20.149999999999999" customHeight="1" x14ac:dyDescent="0.35">
      <c r="B99" s="9" t="s">
        <v>27</v>
      </c>
      <c r="C99" s="19"/>
      <c r="D99" s="124" t="s">
        <v>28</v>
      </c>
      <c r="E99" s="124"/>
      <c r="F99" s="124"/>
      <c r="G99" s="124"/>
      <c r="H99" s="124"/>
      <c r="I99" s="124"/>
      <c r="J99" s="124"/>
      <c r="K99" s="33"/>
      <c r="L99" s="33"/>
      <c r="M99" s="10"/>
    </row>
    <row r="100" spans="2:13" ht="42" customHeight="1" x14ac:dyDescent="0.35">
      <c r="B100" s="17"/>
      <c r="C100" s="7"/>
      <c r="D100" s="116" t="s">
        <v>158</v>
      </c>
      <c r="E100" s="116"/>
      <c r="F100" s="116"/>
      <c r="G100" s="116"/>
      <c r="H100" s="116"/>
      <c r="I100" s="116"/>
      <c r="J100" s="116"/>
      <c r="K100" s="116"/>
      <c r="L100" s="116"/>
      <c r="M100" s="11"/>
    </row>
    <row r="101" spans="2:13" ht="9" customHeight="1" x14ac:dyDescent="0.35">
      <c r="B101" s="17"/>
      <c r="C101" s="7"/>
      <c r="D101" s="89"/>
      <c r="E101" s="18"/>
      <c r="F101" s="18"/>
      <c r="G101" s="18"/>
      <c r="H101" s="18"/>
      <c r="I101" s="18"/>
      <c r="J101" s="18"/>
      <c r="K101" s="18"/>
      <c r="L101" s="18"/>
      <c r="M101" s="11"/>
    </row>
    <row r="102" spans="2:13" ht="30.75" customHeight="1" x14ac:dyDescent="0.35">
      <c r="B102" s="17"/>
      <c r="C102" s="100" t="s">
        <v>140</v>
      </c>
      <c r="D102" s="99" t="s">
        <v>141</v>
      </c>
      <c r="E102" s="117" t="s">
        <v>142</v>
      </c>
      <c r="F102" s="117"/>
      <c r="G102" s="117"/>
      <c r="H102" s="117"/>
      <c r="I102" s="101" t="s">
        <v>29</v>
      </c>
      <c r="J102" s="121" t="s">
        <v>139</v>
      </c>
      <c r="K102" s="121"/>
      <c r="L102" s="121"/>
      <c r="M102" s="122"/>
    </row>
    <row r="103" spans="2:13" ht="33.75" customHeight="1" x14ac:dyDescent="0.35">
      <c r="B103" s="17"/>
      <c r="C103" s="7" t="s">
        <v>30</v>
      </c>
      <c r="D103" s="35" t="s">
        <v>31</v>
      </c>
      <c r="E103" s="153" t="s">
        <v>143</v>
      </c>
      <c r="F103" s="153"/>
      <c r="G103" s="153"/>
      <c r="H103" s="153"/>
      <c r="I103" s="102" t="str">
        <f>IF(D103="da","2%","0%")</f>
        <v>0%</v>
      </c>
      <c r="J103" s="155"/>
      <c r="K103" s="155"/>
      <c r="L103" s="155"/>
      <c r="M103" s="156"/>
    </row>
    <row r="104" spans="2:13" s="12" customFormat="1" ht="33" customHeight="1" x14ac:dyDescent="0.35">
      <c r="B104" s="38"/>
      <c r="C104" s="7" t="s">
        <v>32</v>
      </c>
      <c r="D104" s="35" t="s">
        <v>31</v>
      </c>
      <c r="E104" s="154" t="s">
        <v>144</v>
      </c>
      <c r="F104" s="154"/>
      <c r="G104" s="154"/>
      <c r="H104" s="154"/>
      <c r="I104" s="103" t="str">
        <f>IF(D104="da","2%","0%")</f>
        <v>0%</v>
      </c>
      <c r="J104" s="147"/>
      <c r="K104" s="147"/>
      <c r="L104" s="147"/>
      <c r="M104" s="148"/>
    </row>
    <row r="105" spans="2:13" ht="30" customHeight="1" x14ac:dyDescent="0.35">
      <c r="B105" s="17"/>
      <c r="C105" s="7" t="s">
        <v>33</v>
      </c>
      <c r="D105" s="35" t="s">
        <v>31</v>
      </c>
      <c r="E105" s="154" t="s">
        <v>145</v>
      </c>
      <c r="F105" s="154"/>
      <c r="G105" s="154"/>
      <c r="H105" s="154"/>
      <c r="I105" s="103" t="str">
        <f t="shared" ref="I105:I126" si="6">IF(D105="da","2%","0%")</f>
        <v>0%</v>
      </c>
      <c r="J105" s="147"/>
      <c r="K105" s="147"/>
      <c r="L105" s="147"/>
      <c r="M105" s="148"/>
    </row>
    <row r="106" spans="2:13" ht="30.75" customHeight="1" x14ac:dyDescent="0.35">
      <c r="B106" s="17"/>
      <c r="C106" s="7" t="s">
        <v>34</v>
      </c>
      <c r="D106" s="35" t="s">
        <v>31</v>
      </c>
      <c r="E106" s="154" t="s">
        <v>146</v>
      </c>
      <c r="F106" s="154"/>
      <c r="G106" s="154"/>
      <c r="H106" s="154"/>
      <c r="I106" s="103" t="str">
        <f t="shared" si="6"/>
        <v>0%</v>
      </c>
      <c r="J106" s="147"/>
      <c r="K106" s="147"/>
      <c r="L106" s="147"/>
      <c r="M106" s="148"/>
    </row>
    <row r="107" spans="2:13" ht="41.25" customHeight="1" x14ac:dyDescent="0.35">
      <c r="B107" s="17"/>
      <c r="C107" s="7" t="s">
        <v>35</v>
      </c>
      <c r="D107" s="35" t="s">
        <v>31</v>
      </c>
      <c r="E107" s="154" t="s">
        <v>147</v>
      </c>
      <c r="F107" s="154"/>
      <c r="G107" s="154"/>
      <c r="H107" s="154"/>
      <c r="I107" s="103" t="str">
        <f t="shared" si="6"/>
        <v>0%</v>
      </c>
      <c r="J107" s="147"/>
      <c r="K107" s="147"/>
      <c r="L107" s="147"/>
      <c r="M107" s="148"/>
    </row>
    <row r="108" spans="2:13" ht="35.15" customHeight="1" x14ac:dyDescent="0.35">
      <c r="B108" s="17"/>
      <c r="C108" s="7" t="s">
        <v>36</v>
      </c>
      <c r="D108" s="35" t="s">
        <v>31</v>
      </c>
      <c r="E108" s="135" t="s">
        <v>148</v>
      </c>
      <c r="F108" s="135"/>
      <c r="G108" s="135"/>
      <c r="H108" s="135"/>
      <c r="I108" s="103" t="str">
        <f t="shared" si="6"/>
        <v>0%</v>
      </c>
      <c r="J108" s="147"/>
      <c r="K108" s="147"/>
      <c r="L108" s="147"/>
      <c r="M108" s="148"/>
    </row>
    <row r="109" spans="2:13" ht="30" customHeight="1" x14ac:dyDescent="0.35">
      <c r="B109" s="17"/>
      <c r="C109" s="7" t="s">
        <v>37</v>
      </c>
      <c r="D109" s="35" t="s">
        <v>31</v>
      </c>
      <c r="E109" s="135" t="s">
        <v>149</v>
      </c>
      <c r="F109" s="135"/>
      <c r="G109" s="135"/>
      <c r="H109" s="135"/>
      <c r="I109" s="103" t="str">
        <f t="shared" si="6"/>
        <v>0%</v>
      </c>
      <c r="J109" s="147"/>
      <c r="K109" s="147"/>
      <c r="L109" s="147"/>
      <c r="M109" s="148"/>
    </row>
    <row r="110" spans="2:13" ht="26.25" customHeight="1" x14ac:dyDescent="0.35">
      <c r="B110" s="17"/>
      <c r="C110" s="7" t="s">
        <v>38</v>
      </c>
      <c r="D110" s="35" t="s">
        <v>31</v>
      </c>
      <c r="E110" s="134" t="s">
        <v>39</v>
      </c>
      <c r="F110" s="134"/>
      <c r="G110" s="134"/>
      <c r="H110" s="134"/>
      <c r="I110" s="103" t="str">
        <f t="shared" si="6"/>
        <v>0%</v>
      </c>
      <c r="J110" s="147"/>
      <c r="K110" s="147"/>
      <c r="L110" s="147"/>
      <c r="M110" s="148"/>
    </row>
    <row r="111" spans="2:13" ht="27" customHeight="1" x14ac:dyDescent="0.35">
      <c r="B111" s="17"/>
      <c r="C111" s="7" t="s">
        <v>40</v>
      </c>
      <c r="D111" s="35" t="s">
        <v>31</v>
      </c>
      <c r="E111" s="134" t="s">
        <v>41</v>
      </c>
      <c r="F111" s="134"/>
      <c r="G111" s="134"/>
      <c r="H111" s="134"/>
      <c r="I111" s="103" t="str">
        <f t="shared" si="6"/>
        <v>0%</v>
      </c>
      <c r="J111" s="147"/>
      <c r="K111" s="147"/>
      <c r="L111" s="147"/>
      <c r="M111" s="148"/>
    </row>
    <row r="112" spans="2:13" ht="27.75" customHeight="1" x14ac:dyDescent="0.35">
      <c r="B112" s="17"/>
      <c r="C112" s="7" t="s">
        <v>42</v>
      </c>
      <c r="D112" s="35" t="s">
        <v>31</v>
      </c>
      <c r="E112" s="134" t="s">
        <v>43</v>
      </c>
      <c r="F112" s="134"/>
      <c r="G112" s="134"/>
      <c r="H112" s="134"/>
      <c r="I112" s="103" t="str">
        <f t="shared" si="6"/>
        <v>0%</v>
      </c>
      <c r="J112" s="147"/>
      <c r="K112" s="147"/>
      <c r="L112" s="147"/>
      <c r="M112" s="148"/>
    </row>
    <row r="113" spans="2:13" ht="30.75" customHeight="1" x14ac:dyDescent="0.35">
      <c r="B113" s="17"/>
      <c r="C113" s="7" t="s">
        <v>44</v>
      </c>
      <c r="D113" s="35" t="s">
        <v>31</v>
      </c>
      <c r="E113" s="134" t="s">
        <v>45</v>
      </c>
      <c r="F113" s="134"/>
      <c r="G113" s="134"/>
      <c r="H113" s="134"/>
      <c r="I113" s="103" t="str">
        <f t="shared" si="6"/>
        <v>0%</v>
      </c>
      <c r="J113" s="147"/>
      <c r="K113" s="147"/>
      <c r="L113" s="147"/>
      <c r="M113" s="148"/>
    </row>
    <row r="114" spans="2:13" ht="35.15" customHeight="1" x14ac:dyDescent="0.35">
      <c r="B114" s="17"/>
      <c r="C114" s="7" t="s">
        <v>46</v>
      </c>
      <c r="D114" s="91" t="s">
        <v>31</v>
      </c>
      <c r="E114" s="139" t="s">
        <v>47</v>
      </c>
      <c r="F114" s="139"/>
      <c r="G114" s="139"/>
      <c r="H114" s="139"/>
      <c r="I114" s="104" t="str">
        <f t="shared" si="6"/>
        <v>0%</v>
      </c>
      <c r="J114" s="149"/>
      <c r="K114" s="149"/>
      <c r="L114" s="149"/>
      <c r="M114" s="150"/>
    </row>
    <row r="115" spans="2:13" ht="29.25" customHeight="1" x14ac:dyDescent="0.35">
      <c r="B115" s="17"/>
      <c r="D115" s="136" t="s">
        <v>150</v>
      </c>
      <c r="E115" s="137"/>
      <c r="F115" s="137"/>
      <c r="G115" s="137"/>
      <c r="H115" s="137"/>
      <c r="I115" s="105"/>
      <c r="J115" s="97"/>
      <c r="K115" s="97"/>
      <c r="L115" s="97"/>
      <c r="M115" s="10"/>
    </row>
    <row r="116" spans="2:13" ht="20.25" customHeight="1" x14ac:dyDescent="0.35">
      <c r="B116" s="17"/>
      <c r="D116" s="118" t="s">
        <v>151</v>
      </c>
      <c r="E116" s="119"/>
      <c r="F116" s="119"/>
      <c r="G116" s="119"/>
      <c r="H116" s="119"/>
      <c r="I116" s="92"/>
      <c r="M116" s="11"/>
    </row>
    <row r="117" spans="2:13" ht="14.25" customHeight="1" x14ac:dyDescent="0.35">
      <c r="B117" s="17"/>
      <c r="D117" s="119"/>
      <c r="E117" s="119"/>
      <c r="F117" s="119"/>
      <c r="G117" s="119"/>
      <c r="H117" s="119"/>
      <c r="I117" s="92"/>
      <c r="M117" s="11"/>
    </row>
    <row r="118" spans="2:13" ht="24" customHeight="1" x14ac:dyDescent="0.35">
      <c r="B118" s="17"/>
      <c r="C118" s="106" t="s">
        <v>140</v>
      </c>
      <c r="D118" s="93" t="s">
        <v>141</v>
      </c>
      <c r="E118" s="120" t="s">
        <v>152</v>
      </c>
      <c r="F118" s="120"/>
      <c r="G118" s="90"/>
      <c r="H118" s="90"/>
      <c r="I118" s="107" t="s">
        <v>29</v>
      </c>
      <c r="J118" s="151" t="s">
        <v>139</v>
      </c>
      <c r="K118" s="151"/>
      <c r="L118" s="151"/>
      <c r="M118" s="152"/>
    </row>
    <row r="119" spans="2:13" ht="20.149999999999999" customHeight="1" x14ac:dyDescent="0.35">
      <c r="B119" s="17"/>
      <c r="C119" s="7" t="s">
        <v>48</v>
      </c>
      <c r="D119" s="35" t="s">
        <v>31</v>
      </c>
      <c r="E119" s="138"/>
      <c r="F119" s="138"/>
      <c r="G119" s="138"/>
      <c r="H119" s="138"/>
      <c r="I119" s="103" t="str">
        <f t="shared" ref="I119:I125" si="7">IF(D119="da","2%","0%")</f>
        <v>0%</v>
      </c>
      <c r="J119" s="132"/>
      <c r="K119" s="132"/>
      <c r="L119" s="132"/>
      <c r="M119" s="133"/>
    </row>
    <row r="120" spans="2:13" ht="20.149999999999999" customHeight="1" x14ac:dyDescent="0.35">
      <c r="B120" s="17"/>
      <c r="C120" s="7" t="s">
        <v>49</v>
      </c>
      <c r="D120" s="35" t="s">
        <v>31</v>
      </c>
      <c r="E120" s="125"/>
      <c r="F120" s="125"/>
      <c r="G120" s="125"/>
      <c r="H120" s="125"/>
      <c r="I120" s="103" t="str">
        <f t="shared" si="7"/>
        <v>0%</v>
      </c>
      <c r="J120" s="94"/>
      <c r="K120" s="94"/>
      <c r="L120" s="94"/>
      <c r="M120" s="98"/>
    </row>
    <row r="121" spans="2:13" ht="20.149999999999999" customHeight="1" x14ac:dyDescent="0.35">
      <c r="B121" s="17"/>
      <c r="C121" s="7" t="s">
        <v>50</v>
      </c>
      <c r="D121" s="35" t="s">
        <v>31</v>
      </c>
      <c r="E121" s="125"/>
      <c r="F121" s="125"/>
      <c r="G121" s="125"/>
      <c r="H121" s="125"/>
      <c r="I121" s="103" t="str">
        <f t="shared" si="7"/>
        <v>0%</v>
      </c>
      <c r="J121" s="95"/>
      <c r="K121" s="95"/>
      <c r="L121" s="95"/>
      <c r="M121" s="96"/>
    </row>
    <row r="122" spans="2:13" ht="20.149999999999999" customHeight="1" x14ac:dyDescent="0.35">
      <c r="B122" s="17"/>
      <c r="C122" s="7" t="s">
        <v>51</v>
      </c>
      <c r="D122" s="35" t="s">
        <v>31</v>
      </c>
      <c r="E122" s="125"/>
      <c r="F122" s="125"/>
      <c r="G122" s="125"/>
      <c r="H122" s="125"/>
      <c r="I122" s="103" t="str">
        <f t="shared" si="7"/>
        <v>0%</v>
      </c>
      <c r="J122" s="95"/>
      <c r="K122" s="95"/>
      <c r="L122" s="95"/>
      <c r="M122" s="96"/>
    </row>
    <row r="123" spans="2:13" ht="20.149999999999999" customHeight="1" x14ac:dyDescent="0.35">
      <c r="B123" s="17"/>
      <c r="C123" s="7" t="s">
        <v>52</v>
      </c>
      <c r="D123" s="35" t="s">
        <v>31</v>
      </c>
      <c r="E123" s="125"/>
      <c r="F123" s="125"/>
      <c r="G123" s="125"/>
      <c r="H123" s="125"/>
      <c r="I123" s="103" t="str">
        <f t="shared" si="7"/>
        <v>0%</v>
      </c>
      <c r="J123" s="95"/>
      <c r="K123" s="95"/>
      <c r="L123" s="95"/>
      <c r="M123" s="96"/>
    </row>
    <row r="124" spans="2:13" ht="20.149999999999999" customHeight="1" x14ac:dyDescent="0.35">
      <c r="B124" s="17"/>
      <c r="C124" s="7" t="s">
        <v>53</v>
      </c>
      <c r="D124" s="35" t="s">
        <v>31</v>
      </c>
      <c r="E124" s="125"/>
      <c r="F124" s="125"/>
      <c r="G124" s="125"/>
      <c r="H124" s="125"/>
      <c r="I124" s="103" t="str">
        <f t="shared" si="7"/>
        <v>0%</v>
      </c>
      <c r="J124" s="95"/>
      <c r="K124" s="95"/>
      <c r="L124" s="95"/>
      <c r="M124" s="96"/>
    </row>
    <row r="125" spans="2:13" ht="20.149999999999999" customHeight="1" x14ac:dyDescent="0.35">
      <c r="B125" s="17"/>
      <c r="C125" s="7" t="s">
        <v>54</v>
      </c>
      <c r="D125" s="35" t="s">
        <v>31</v>
      </c>
      <c r="E125" s="125"/>
      <c r="F125" s="125"/>
      <c r="G125" s="125"/>
      <c r="H125" s="125"/>
      <c r="I125" s="103" t="str">
        <f t="shared" si="7"/>
        <v>0%</v>
      </c>
      <c r="J125" s="95"/>
      <c r="K125" s="95"/>
      <c r="L125" s="95"/>
      <c r="M125" s="96"/>
    </row>
    <row r="126" spans="2:13" ht="20.149999999999999" customHeight="1" x14ac:dyDescent="0.35">
      <c r="B126" s="17"/>
      <c r="C126" s="7" t="s">
        <v>55</v>
      </c>
      <c r="D126" s="35" t="s">
        <v>31</v>
      </c>
      <c r="E126" s="125"/>
      <c r="F126" s="125"/>
      <c r="G126" s="125"/>
      <c r="H126" s="125"/>
      <c r="I126" s="103" t="str">
        <f t="shared" si="6"/>
        <v>0%</v>
      </c>
      <c r="J126" s="95"/>
      <c r="K126" s="95"/>
      <c r="L126" s="95"/>
      <c r="M126" s="96"/>
    </row>
    <row r="127" spans="2:13" ht="16.5" customHeight="1" x14ac:dyDescent="0.35">
      <c r="B127" s="17"/>
      <c r="C127" s="7"/>
      <c r="D127" s="41"/>
      <c r="E127" s="31"/>
      <c r="F127" s="31"/>
      <c r="G127" s="31"/>
      <c r="H127" s="31"/>
      <c r="I127" s="31"/>
      <c r="J127" s="31"/>
      <c r="K127" s="31"/>
      <c r="L127" s="31"/>
      <c r="M127" s="39">
        <f>+I103+I104+I105+I106+I107+I108+I109+I110+I111+I112+I113+I114+I119+I120+I121+I122+I123+I124+I125+I126</f>
        <v>0</v>
      </c>
    </row>
    <row r="128" spans="2:13" ht="14.25" hidden="1" customHeight="1" x14ac:dyDescent="0.35">
      <c r="B128" s="8"/>
      <c r="I128" s="21"/>
      <c r="J128" s="21"/>
      <c r="M128" s="11"/>
    </row>
    <row r="129" spans="2:13" ht="20.149999999999999" customHeight="1" x14ac:dyDescent="0.35">
      <c r="B129" s="9" t="s">
        <v>56</v>
      </c>
      <c r="C129" s="19"/>
      <c r="D129" s="124" t="s">
        <v>57</v>
      </c>
      <c r="E129" s="124"/>
      <c r="F129" s="124"/>
      <c r="G129" s="124"/>
      <c r="H129" s="124"/>
      <c r="I129" s="124"/>
      <c r="J129" s="124"/>
      <c r="K129" s="124"/>
      <c r="L129" s="124"/>
      <c r="M129" s="10"/>
    </row>
    <row r="130" spans="2:13" ht="20.149999999999999" customHeight="1" x14ac:dyDescent="0.35">
      <c r="B130" s="17"/>
      <c r="C130" s="126" t="s">
        <v>31</v>
      </c>
      <c r="D130" s="126"/>
      <c r="E130" s="18"/>
      <c r="F130" s="18"/>
      <c r="G130" s="18"/>
      <c r="H130" s="18"/>
      <c r="I130" s="12"/>
      <c r="J130" s="18"/>
      <c r="K130" s="18"/>
      <c r="L130" s="18"/>
      <c r="M130" s="40">
        <f>IF(C130="da",5%,0%)</f>
        <v>0</v>
      </c>
    </row>
    <row r="131" spans="2:13" ht="13.5" thickBot="1" x14ac:dyDescent="0.4">
      <c r="B131" s="22"/>
      <c r="C131" s="23"/>
      <c r="D131" s="24"/>
      <c r="E131" s="24"/>
      <c r="F131" s="24"/>
      <c r="G131" s="24"/>
      <c r="H131" s="24"/>
      <c r="I131" s="24"/>
      <c r="J131" s="24"/>
      <c r="K131" s="24"/>
      <c r="L131" s="24"/>
      <c r="M131" s="25"/>
    </row>
    <row r="132" spans="2:13" ht="13.5" thickBot="1" x14ac:dyDescent="0.4">
      <c r="B132" s="7"/>
      <c r="C132" s="7"/>
      <c r="D132" s="18"/>
      <c r="E132" s="127"/>
      <c r="F132" s="127"/>
      <c r="G132" s="127"/>
      <c r="H132" s="127"/>
      <c r="I132" s="127"/>
      <c r="J132" s="127"/>
      <c r="K132" s="36"/>
      <c r="L132" s="36"/>
    </row>
    <row r="133" spans="2:13" ht="15.75" customHeight="1" thickBot="1" x14ac:dyDescent="0.4">
      <c r="B133" s="14" t="s">
        <v>20</v>
      </c>
      <c r="C133" s="20"/>
      <c r="D133" s="34" t="str">
        <f>IF(M133&gt;50%,"Kapitalni rabat može iznositi najviše do 50% ukupno isplaćenog iznosa iznosa glavnice kredita","")</f>
        <v/>
      </c>
      <c r="E133" s="15"/>
      <c r="F133" s="15"/>
      <c r="G133" s="15"/>
      <c r="H133" s="15"/>
      <c r="I133" s="15"/>
      <c r="J133" s="15"/>
      <c r="K133" s="15"/>
      <c r="L133" s="15"/>
      <c r="M133" s="16">
        <f>K20+K35+K50+K80+K95+M127+M130+K65</f>
        <v>0.4</v>
      </c>
    </row>
    <row r="134" spans="2:13" ht="13" x14ac:dyDescent="0.35">
      <c r="B134" s="7"/>
      <c r="C134" s="7"/>
      <c r="D134" s="18"/>
      <c r="E134" s="18"/>
      <c r="F134" s="18"/>
      <c r="G134" s="18"/>
      <c r="H134" s="18"/>
      <c r="I134" s="18"/>
      <c r="J134" s="18"/>
      <c r="K134" s="18"/>
      <c r="L134" s="18"/>
    </row>
    <row r="135" spans="2:13" ht="14.5" x14ac:dyDescent="0.25">
      <c r="B135" s="32">
        <v>2</v>
      </c>
      <c r="C135" s="42" t="s">
        <v>58</v>
      </c>
    </row>
    <row r="136" spans="2:13" ht="14.5" x14ac:dyDescent="0.35">
      <c r="B136" s="4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</row>
    <row r="137" spans="2:13" x14ac:dyDescent="0.35">
      <c r="B137" s="12"/>
      <c r="C137" s="12"/>
    </row>
  </sheetData>
  <sheetProtection algorithmName="SHA-512" hashValue="Z6iDECgLuVfVMQ3KKgXfVt6GQP7/yUmOl+yaw0oj9E/a1syDuEcilpObcLIgZFsqunlk3vENemSIKls38XyyBw==" saltValue="EXwYN4Cx/HF/Ru2Jp3MPpw==" spinCount="100000" sheet="1" objects="1" scenarios="1"/>
  <dataConsolidate/>
  <mergeCells count="122">
    <mergeCell ref="C136:M136"/>
    <mergeCell ref="E124:H124"/>
    <mergeCell ref="E125:H125"/>
    <mergeCell ref="E126:H126"/>
    <mergeCell ref="D129:L129"/>
    <mergeCell ref="C130:D130"/>
    <mergeCell ref="E132:J132"/>
    <mergeCell ref="E119:H119"/>
    <mergeCell ref="J119:M119"/>
    <mergeCell ref="E120:H120"/>
    <mergeCell ref="E121:H121"/>
    <mergeCell ref="E122:H122"/>
    <mergeCell ref="E123:H123"/>
    <mergeCell ref="E114:H114"/>
    <mergeCell ref="J114:M114"/>
    <mergeCell ref="D115:H115"/>
    <mergeCell ref="D116:H117"/>
    <mergeCell ref="E118:F118"/>
    <mergeCell ref="J118:M118"/>
    <mergeCell ref="E111:H111"/>
    <mergeCell ref="J111:M111"/>
    <mergeCell ref="E112:H112"/>
    <mergeCell ref="J112:M112"/>
    <mergeCell ref="E113:H113"/>
    <mergeCell ref="J113:M113"/>
    <mergeCell ref="E108:H108"/>
    <mergeCell ref="J108:M108"/>
    <mergeCell ref="E109:H109"/>
    <mergeCell ref="J109:M109"/>
    <mergeCell ref="E110:H110"/>
    <mergeCell ref="J110:M110"/>
    <mergeCell ref="E105:H105"/>
    <mergeCell ref="J105:M105"/>
    <mergeCell ref="E106:H106"/>
    <mergeCell ref="J106:M106"/>
    <mergeCell ref="E107:H107"/>
    <mergeCell ref="J107:M107"/>
    <mergeCell ref="D100:L100"/>
    <mergeCell ref="E102:H102"/>
    <mergeCell ref="J102:M102"/>
    <mergeCell ref="E103:H103"/>
    <mergeCell ref="J103:M103"/>
    <mergeCell ref="E104:H104"/>
    <mergeCell ref="J104:M104"/>
    <mergeCell ref="D92:J92"/>
    <mergeCell ref="D93:J93"/>
    <mergeCell ref="D94:J94"/>
    <mergeCell ref="D95:I95"/>
    <mergeCell ref="C97:M97"/>
    <mergeCell ref="D99:J99"/>
    <mergeCell ref="D86:J86"/>
    <mergeCell ref="D87:J87"/>
    <mergeCell ref="D88:J88"/>
    <mergeCell ref="D89:J89"/>
    <mergeCell ref="D90:J90"/>
    <mergeCell ref="D91:J91"/>
    <mergeCell ref="D77:J77"/>
    <mergeCell ref="D78:J78"/>
    <mergeCell ref="D79:J79"/>
    <mergeCell ref="D80:I80"/>
    <mergeCell ref="E83:M83"/>
    <mergeCell ref="D85:J85"/>
    <mergeCell ref="D71:J71"/>
    <mergeCell ref="D72:J72"/>
    <mergeCell ref="D73:J73"/>
    <mergeCell ref="D74:J74"/>
    <mergeCell ref="D75:J75"/>
    <mergeCell ref="D76:J76"/>
    <mergeCell ref="D62:J62"/>
    <mergeCell ref="D63:J63"/>
    <mergeCell ref="D64:J64"/>
    <mergeCell ref="D65:I65"/>
    <mergeCell ref="E68:M68"/>
    <mergeCell ref="D70:J70"/>
    <mergeCell ref="D56:J56"/>
    <mergeCell ref="D57:J57"/>
    <mergeCell ref="D58:J58"/>
    <mergeCell ref="D59:J59"/>
    <mergeCell ref="D60:J60"/>
    <mergeCell ref="D61:J61"/>
    <mergeCell ref="D47:J47"/>
    <mergeCell ref="D48:J48"/>
    <mergeCell ref="D49:J49"/>
    <mergeCell ref="D50:I50"/>
    <mergeCell ref="E53:M53"/>
    <mergeCell ref="D55:J55"/>
    <mergeCell ref="D41:J41"/>
    <mergeCell ref="D42:J42"/>
    <mergeCell ref="D43:J43"/>
    <mergeCell ref="D44:J44"/>
    <mergeCell ref="D45:J45"/>
    <mergeCell ref="D46:J46"/>
    <mergeCell ref="D32:J32"/>
    <mergeCell ref="D33:J33"/>
    <mergeCell ref="D34:J34"/>
    <mergeCell ref="D35:I35"/>
    <mergeCell ref="E38:M38"/>
    <mergeCell ref="D40:J40"/>
    <mergeCell ref="D26:J26"/>
    <mergeCell ref="D27:J27"/>
    <mergeCell ref="D28:J28"/>
    <mergeCell ref="D29:J29"/>
    <mergeCell ref="D30:J30"/>
    <mergeCell ref="D31:J31"/>
    <mergeCell ref="D17:J17"/>
    <mergeCell ref="D18:J18"/>
    <mergeCell ref="D19:J19"/>
    <mergeCell ref="D20:I20"/>
    <mergeCell ref="E23:M23"/>
    <mergeCell ref="D25:J25"/>
    <mergeCell ref="D11:J11"/>
    <mergeCell ref="D12:J12"/>
    <mergeCell ref="D13:J13"/>
    <mergeCell ref="D14:J14"/>
    <mergeCell ref="D15:J15"/>
    <mergeCell ref="D16:J16"/>
    <mergeCell ref="D1:M1"/>
    <mergeCell ref="B2:M3"/>
    <mergeCell ref="B4:M4"/>
    <mergeCell ref="C6:J6"/>
    <mergeCell ref="E8:M8"/>
    <mergeCell ref="D10:J10"/>
  </mergeCells>
  <conditionalFormatting sqref="C130:D130">
    <cfRule type="cellIs" dxfId="22" priority="19" operator="equal">
      <formula>"(odaberite)"</formula>
    </cfRule>
    <cfRule type="cellIs" dxfId="21" priority="22" operator="equal">
      <formula>"molimo odaberite"</formula>
    </cfRule>
  </conditionalFormatting>
  <conditionalFormatting sqref="D7">
    <cfRule type="cellIs" dxfId="20" priority="12" operator="equal">
      <formula>"(odaberite iz popisa)"</formula>
    </cfRule>
  </conditionalFormatting>
  <conditionalFormatting sqref="D22">
    <cfRule type="cellIs" dxfId="19" priority="11" operator="equal">
      <formula>"(odaberite iz popisa)"</formula>
    </cfRule>
  </conditionalFormatting>
  <conditionalFormatting sqref="D37">
    <cfRule type="cellIs" dxfId="18" priority="10" operator="equal">
      <formula>"(odaberite iz popisa)"</formula>
    </cfRule>
  </conditionalFormatting>
  <conditionalFormatting sqref="D52">
    <cfRule type="cellIs" dxfId="17" priority="3" operator="equal">
      <formula>"(odaberite iz popisa)"</formula>
    </cfRule>
  </conditionalFormatting>
  <conditionalFormatting sqref="D67">
    <cfRule type="cellIs" dxfId="16" priority="9" operator="equal">
      <formula>"(odaberite iz popisa)"</formula>
    </cfRule>
  </conditionalFormatting>
  <conditionalFormatting sqref="D82">
    <cfRule type="cellIs" dxfId="15" priority="1" operator="equal">
      <formula>"(odaberite iz popisa)"</formula>
    </cfRule>
  </conditionalFormatting>
  <conditionalFormatting sqref="D103:D114">
    <cfRule type="cellIs" dxfId="14" priority="21" operator="equal">
      <formula>"(odaberite)"</formula>
    </cfRule>
  </conditionalFormatting>
  <conditionalFormatting sqref="D119:D126">
    <cfRule type="cellIs" dxfId="13" priority="20" operator="equal">
      <formula>"(odaberite)"</formula>
    </cfRule>
  </conditionalFormatting>
  <conditionalFormatting sqref="E132">
    <cfRule type="cellIs" dxfId="12" priority="24" operator="equal">
      <formula>"Kapitalni rabat može iznositi najviše do 50% ukupno isplaćenog iznosa glavnice kredita"</formula>
    </cfRule>
  </conditionalFormatting>
  <conditionalFormatting sqref="E8:M8">
    <cfRule type="cellIs" dxfId="11" priority="17" operator="equal">
      <formula>"(unesite kratki opis I4.0 rješenja)"</formula>
    </cfRule>
  </conditionalFormatting>
  <conditionalFormatting sqref="E23:M23">
    <cfRule type="cellIs" dxfId="10" priority="16" operator="equal">
      <formula>"(unesite kratki opis I4.0 rješenja)"</formula>
    </cfRule>
  </conditionalFormatting>
  <conditionalFormatting sqref="E38:M38">
    <cfRule type="cellIs" dxfId="9" priority="15" operator="equal">
      <formula>"(unesite kratki opis I4.0 rješenja)"</formula>
    </cfRule>
  </conditionalFormatting>
  <conditionalFormatting sqref="E53:M53">
    <cfRule type="cellIs" dxfId="8" priority="4" operator="equal">
      <formula>"(unesite kratki opis I4.0 rješenja)"</formula>
    </cfRule>
  </conditionalFormatting>
  <conditionalFormatting sqref="E68:M68">
    <cfRule type="cellIs" dxfId="7" priority="14" operator="equal">
      <formula>"(unesite kratki opis I4.0 rješenja)"</formula>
    </cfRule>
  </conditionalFormatting>
  <conditionalFormatting sqref="E83:M83">
    <cfRule type="cellIs" dxfId="6" priority="13" operator="equal">
      <formula>"(unesite kratki opis I4.0 rješenja)"</formula>
    </cfRule>
  </conditionalFormatting>
  <conditionalFormatting sqref="K20:L20">
    <cfRule type="cellIs" dxfId="5" priority="18" operator="equal">
      <formula>"(odaberite)"</formula>
    </cfRule>
  </conditionalFormatting>
  <conditionalFormatting sqref="K35:L35">
    <cfRule type="cellIs" dxfId="4" priority="8" operator="equal">
      <formula>"(odaberite)"</formula>
    </cfRule>
  </conditionalFormatting>
  <conditionalFormatting sqref="K50:L50">
    <cfRule type="cellIs" dxfId="3" priority="7" operator="equal">
      <formula>"(odaberite)"</formula>
    </cfRule>
  </conditionalFormatting>
  <conditionalFormatting sqref="K65:L65">
    <cfRule type="cellIs" dxfId="2" priority="2" operator="equal">
      <formula>"(odaberite)"</formula>
    </cfRule>
  </conditionalFormatting>
  <conditionalFormatting sqref="K80:L80">
    <cfRule type="cellIs" dxfId="1" priority="6" operator="equal">
      <formula>"(odaberite)"</formula>
    </cfRule>
  </conditionalFormatting>
  <conditionalFormatting sqref="K95:L95">
    <cfRule type="cellIs" dxfId="0" priority="5" operator="equal">
      <formula>"(odaberite)"</formula>
    </cfRule>
  </conditionalFormatting>
  <conditionalFormatting sqref="M7 M9:M22 M24:M37 M39:M52 M54:M67 M69:M82 M84:M96 I102:I114 I119:I126 M127">
    <cfRule type="cellIs" priority="25" operator="greaterThan">
      <formula>1%</formula>
    </cfRule>
  </conditionalFormatting>
  <conditionalFormatting sqref="M130">
    <cfRule type="cellIs" priority="23" operator="greaterThan">
      <formula>1%</formula>
    </cfRule>
  </conditionalFormatting>
  <dataValidations count="3">
    <dataValidation type="list" allowBlank="1" showInputMessage="1" showErrorMessage="1" sqref="D7 D37 D22 D67 D52 D82" xr:uid="{ACCF6A40-3D4F-4F6B-A98E-052C3F2BE84A}">
      <formula1>popisrj</formula1>
    </dataValidation>
    <dataValidation type="list" allowBlank="1" showInputMessage="1" showErrorMessage="1" sqref="C130:D130" xr:uid="{35AD0B20-7FC7-4DD5-B4CA-A68D69450F08}">
      <formula1>da1ne</formula1>
    </dataValidation>
    <dataValidation type="list" allowBlank="1" showInputMessage="1" showErrorMessage="1" sqref="D103:D114 D119:D126" xr:uid="{C336BDBC-7385-4231-95E7-FAC1056890E2}">
      <formula1>d1a</formula1>
    </dataValidation>
  </dataValidations>
  <hyperlinks>
    <hyperlink ref="C135" r:id="rId1" xr:uid="{28DEF711-63D1-463C-880D-4D98983CDD19}"/>
    <hyperlink ref="C97:M97" location="'Popis I4.0 rješenja'!Print_Area" display="'Popis I4.0 rješenja'!Print_Area" xr:uid="{CDEBF8CD-0549-4EDF-A615-68F2EFC74187}"/>
  </hyperlinks>
  <pageMargins left="0.7" right="0.7" top="0.75" bottom="0.75" header="0.3" footer="0.3"/>
  <pageSetup paperSize="9" scale="57" fitToHeight="0" orientation="portrait" r:id="rId2"/>
  <headerFooter>
    <oddFooter>&amp;L&amp;P</oddFooter>
  </headerFooter>
  <rowBreaks count="2" manualBreakCount="2">
    <brk id="36" min="1" max="12" man="1"/>
    <brk id="97" min="1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7253C-5DEB-4CA0-9D89-34BB7B1E7713}">
  <sheetPr>
    <pageSetUpPr fitToPage="1"/>
  </sheetPr>
  <dimension ref="A1:P15"/>
  <sheetViews>
    <sheetView showGridLines="0" zoomScaleNormal="100" workbookViewId="0">
      <selection activeCell="P6" sqref="P6"/>
    </sheetView>
  </sheetViews>
  <sheetFormatPr defaultRowHeight="14.5" x14ac:dyDescent="0.35"/>
  <cols>
    <col min="1" max="1" width="4" customWidth="1"/>
  </cols>
  <sheetData>
    <row r="1" spans="1:16" x14ac:dyDescent="0.3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x14ac:dyDescent="0.35">
      <c r="A2" s="77"/>
      <c r="B2" s="78" t="s">
        <v>77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x14ac:dyDescent="0.35">
      <c r="A3" s="77"/>
      <c r="B3" s="7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x14ac:dyDescent="0.35">
      <c r="A4" s="77"/>
      <c r="B4" s="79" t="s">
        <v>78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6" ht="41.25" customHeight="1" x14ac:dyDescent="0.35">
      <c r="A5" s="80" t="s">
        <v>30</v>
      </c>
      <c r="B5" s="157" t="s">
        <v>114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6" ht="43.5" customHeight="1" x14ac:dyDescent="0.35">
      <c r="A6" s="80" t="s">
        <v>32</v>
      </c>
      <c r="B6" s="157" t="s">
        <v>115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6" ht="42.75" customHeight="1" x14ac:dyDescent="0.35">
      <c r="A7" s="80" t="s">
        <v>33</v>
      </c>
      <c r="B7" s="157" t="s">
        <v>116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</row>
    <row r="8" spans="1:16" ht="43.5" customHeight="1" x14ac:dyDescent="0.35">
      <c r="A8" s="80" t="s">
        <v>34</v>
      </c>
      <c r="B8" s="158" t="s">
        <v>117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</row>
    <row r="9" spans="1:16" ht="44.25" customHeight="1" x14ac:dyDescent="0.35">
      <c r="A9" s="80" t="s">
        <v>35</v>
      </c>
      <c r="B9" s="157" t="s">
        <v>118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1:16" ht="39.75" customHeight="1" x14ac:dyDescent="0.35">
      <c r="A10" s="80" t="s">
        <v>36</v>
      </c>
      <c r="B10" s="157" t="s">
        <v>119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1:16" ht="35.15" customHeight="1" x14ac:dyDescent="0.35">
      <c r="A11" s="80" t="s">
        <v>37</v>
      </c>
      <c r="B11" s="157" t="s">
        <v>120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pans="1:16" x14ac:dyDescent="0.35"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5" spans="1:16" ht="14.25" customHeight="1" x14ac:dyDescent="0.35"/>
  </sheetData>
  <sheetProtection algorithmName="SHA-512" hashValue="u8opl57hT+SVM7EMOFNoyh31fxciqSraVxDVtnoJX6K2PvsOYoRQ/Imhz+iZHrMFJOd7b6EPTc4VnLbj/gsLDA==" saltValue="mnESSgUzoQdxm9H9SsfUTg==" spinCount="100000" sheet="1" objects="1" scenarios="1"/>
  <mergeCells count="7">
    <mergeCell ref="B10:N10"/>
    <mergeCell ref="B11:N11"/>
    <mergeCell ref="B5:N5"/>
    <mergeCell ref="B6:N6"/>
    <mergeCell ref="B7:N7"/>
    <mergeCell ref="B8:N8"/>
    <mergeCell ref="B9:N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E3A1-A5D5-4503-A10E-A74919B6A1F5}">
  <dimension ref="A1:Y18"/>
  <sheetViews>
    <sheetView showGridLines="0" zoomScale="90" zoomScaleNormal="90" workbookViewId="0">
      <selection activeCell="Q10" sqref="Q10:U10"/>
    </sheetView>
  </sheetViews>
  <sheetFormatPr defaultRowHeight="14.5" x14ac:dyDescent="0.35"/>
  <cols>
    <col min="1" max="1" width="4.54296875" style="26" customWidth="1"/>
    <col min="15" max="15" width="3.26953125" customWidth="1"/>
  </cols>
  <sheetData>
    <row r="1" spans="1:25" x14ac:dyDescent="0.35">
      <c r="A1" s="28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5" x14ac:dyDescent="0.35">
      <c r="A2" s="28"/>
      <c r="B2" s="81" t="s">
        <v>79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49" t="s">
        <v>80</v>
      </c>
      <c r="Q2" s="49"/>
      <c r="R2" s="49"/>
      <c r="S2" s="49"/>
      <c r="T2" s="49"/>
      <c r="U2" s="77"/>
    </row>
    <row r="3" spans="1:25" x14ac:dyDescent="0.35">
      <c r="A3" s="28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5" ht="42.75" customHeight="1" x14ac:dyDescent="0.35">
      <c r="A4" s="29" t="s">
        <v>30</v>
      </c>
      <c r="B4" s="162" t="s">
        <v>121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82"/>
      <c r="P4" s="83" t="s">
        <v>81</v>
      </c>
      <c r="Q4" s="159" t="s">
        <v>82</v>
      </c>
      <c r="R4" s="159"/>
      <c r="S4" s="159"/>
      <c r="T4" s="159"/>
      <c r="U4" s="159"/>
      <c r="V4" s="27"/>
      <c r="W4" s="27"/>
      <c r="X4" s="27"/>
      <c r="Y4" s="27"/>
    </row>
    <row r="5" spans="1:25" ht="39.75" customHeight="1" x14ac:dyDescent="0.35">
      <c r="A5" s="30" t="s">
        <v>32</v>
      </c>
      <c r="B5" s="160" t="s">
        <v>122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82"/>
      <c r="P5" s="84" t="s">
        <v>83</v>
      </c>
      <c r="Q5" s="159" t="s">
        <v>84</v>
      </c>
      <c r="R5" s="159"/>
      <c r="S5" s="159"/>
      <c r="T5" s="159"/>
      <c r="U5" s="159"/>
      <c r="V5" s="27"/>
      <c r="W5" s="27"/>
      <c r="X5" s="27"/>
      <c r="Y5" s="27"/>
    </row>
    <row r="6" spans="1:25" ht="42.75" customHeight="1" x14ac:dyDescent="0.35">
      <c r="A6" s="29" t="s">
        <v>33</v>
      </c>
      <c r="B6" s="160" t="s">
        <v>123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82"/>
      <c r="P6" s="83" t="s">
        <v>85</v>
      </c>
      <c r="Q6" s="159" t="s">
        <v>86</v>
      </c>
      <c r="R6" s="159"/>
      <c r="S6" s="159"/>
      <c r="T6" s="159"/>
      <c r="U6" s="159"/>
      <c r="V6" s="27"/>
      <c r="W6" s="27"/>
      <c r="X6" s="27"/>
      <c r="Y6" s="27"/>
    </row>
    <row r="7" spans="1:25" ht="45.75" customHeight="1" x14ac:dyDescent="0.35">
      <c r="A7" s="29" t="s">
        <v>34</v>
      </c>
      <c r="B7" s="160" t="s">
        <v>124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77"/>
      <c r="P7" s="83" t="s">
        <v>87</v>
      </c>
      <c r="Q7" s="159" t="s">
        <v>88</v>
      </c>
      <c r="R7" s="159"/>
      <c r="S7" s="159"/>
      <c r="T7" s="159"/>
      <c r="U7" s="159"/>
    </row>
    <row r="8" spans="1:25" ht="43.5" customHeight="1" x14ac:dyDescent="0.35">
      <c r="A8" s="29" t="s">
        <v>35</v>
      </c>
      <c r="B8" s="160" t="s">
        <v>125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77"/>
      <c r="P8" s="83" t="s">
        <v>89</v>
      </c>
      <c r="Q8" s="159" t="s">
        <v>90</v>
      </c>
      <c r="R8" s="159"/>
      <c r="S8" s="159"/>
      <c r="T8" s="159"/>
      <c r="U8" s="159"/>
    </row>
    <row r="9" spans="1:25" ht="39" customHeight="1" x14ac:dyDescent="0.35">
      <c r="A9" s="29" t="s">
        <v>36</v>
      </c>
      <c r="B9" s="160" t="s">
        <v>126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77"/>
      <c r="P9" s="83" t="s">
        <v>91</v>
      </c>
      <c r="Q9" s="159" t="s">
        <v>92</v>
      </c>
      <c r="R9" s="159"/>
      <c r="S9" s="159"/>
      <c r="T9" s="159"/>
      <c r="U9" s="159"/>
    </row>
    <row r="10" spans="1:25" ht="35.15" customHeight="1" x14ac:dyDescent="0.35">
      <c r="A10" s="29" t="s">
        <v>37</v>
      </c>
      <c r="B10" s="160" t="s">
        <v>127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77"/>
      <c r="P10" s="83" t="s">
        <v>93</v>
      </c>
      <c r="Q10" s="159" t="s">
        <v>94</v>
      </c>
      <c r="R10" s="159"/>
      <c r="S10" s="159"/>
      <c r="T10" s="159"/>
      <c r="U10" s="159"/>
    </row>
    <row r="11" spans="1:25" ht="35.15" customHeight="1" x14ac:dyDescent="0.35">
      <c r="A11" s="29" t="s">
        <v>38</v>
      </c>
      <c r="B11" s="160" t="s">
        <v>128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77"/>
      <c r="P11" s="83" t="s">
        <v>95</v>
      </c>
      <c r="Q11" s="159" t="s">
        <v>96</v>
      </c>
      <c r="R11" s="159"/>
      <c r="S11" s="159"/>
      <c r="T11" s="159"/>
      <c r="U11" s="159"/>
    </row>
    <row r="12" spans="1:25" ht="35.15" customHeight="1" x14ac:dyDescent="0.35">
      <c r="A12" s="29" t="s">
        <v>40</v>
      </c>
      <c r="B12" s="160" t="s">
        <v>129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77"/>
      <c r="P12" s="83" t="s">
        <v>9</v>
      </c>
      <c r="Q12" s="159" t="s">
        <v>97</v>
      </c>
      <c r="R12" s="159"/>
      <c r="S12" s="159"/>
      <c r="T12" s="159"/>
      <c r="U12" s="159"/>
    </row>
    <row r="13" spans="1:25" ht="35.15" customHeight="1" x14ac:dyDescent="0.35">
      <c r="A13" s="29" t="s">
        <v>42</v>
      </c>
      <c r="B13" s="160" t="s">
        <v>130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77"/>
      <c r="P13" s="83" t="s">
        <v>98</v>
      </c>
      <c r="Q13" s="159" t="s">
        <v>99</v>
      </c>
      <c r="R13" s="159"/>
      <c r="S13" s="159"/>
      <c r="T13" s="159"/>
      <c r="U13" s="159"/>
    </row>
    <row r="14" spans="1:25" ht="35.15" customHeight="1" x14ac:dyDescent="0.35">
      <c r="A14" s="29" t="s">
        <v>44</v>
      </c>
      <c r="B14" s="160" t="s">
        <v>131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77"/>
      <c r="P14" s="83" t="s">
        <v>100</v>
      </c>
      <c r="Q14" s="159" t="s">
        <v>101</v>
      </c>
      <c r="R14" s="159"/>
      <c r="S14" s="159"/>
      <c r="T14" s="159"/>
      <c r="U14" s="159"/>
    </row>
    <row r="15" spans="1:25" ht="35.15" customHeight="1" x14ac:dyDescent="0.35">
      <c r="A15" s="29" t="s">
        <v>46</v>
      </c>
      <c r="B15" s="160" t="s">
        <v>132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77"/>
      <c r="P15" s="77"/>
      <c r="Q15" s="77"/>
      <c r="R15" s="77"/>
      <c r="S15" s="77"/>
      <c r="T15" s="77"/>
      <c r="U15" s="77"/>
    </row>
    <row r="16" spans="1:25" ht="35.15" customHeight="1" x14ac:dyDescent="0.35">
      <c r="A16" s="29" t="s">
        <v>48</v>
      </c>
      <c r="B16" s="160" t="s">
        <v>133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77"/>
      <c r="P16" s="77"/>
      <c r="Q16" s="77"/>
      <c r="R16" s="77"/>
      <c r="S16" s="77"/>
      <c r="T16" s="77"/>
      <c r="U16" s="77"/>
    </row>
    <row r="18" spans="3:15" x14ac:dyDescent="0.35"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</row>
  </sheetData>
  <sheetProtection algorithmName="SHA-512" hashValue="uYTsn3WV+/JckNqAxfy/5pkBrTV+1H+DEJDOL0ypMHfs6sh9agBVmymYEE0XiqJE8lOpbV0iCYFqsV2p1hwQ6g==" saltValue="NIxa7HBNpwWTnaPtXwprCA==" spinCount="100000" sheet="1" objects="1" scenarios="1"/>
  <mergeCells count="25">
    <mergeCell ref="B4:N4"/>
    <mergeCell ref="Q11:U11"/>
    <mergeCell ref="B5:N5"/>
    <mergeCell ref="B6:N6"/>
    <mergeCell ref="B7:N7"/>
    <mergeCell ref="B8:N8"/>
    <mergeCell ref="Q9:U9"/>
    <mergeCell ref="Q10:U10"/>
    <mergeCell ref="B9:N9"/>
    <mergeCell ref="B10:N10"/>
    <mergeCell ref="B11:N11"/>
    <mergeCell ref="Q4:U4"/>
    <mergeCell ref="Q5:U5"/>
    <mergeCell ref="Q6:U6"/>
    <mergeCell ref="Q7:U7"/>
    <mergeCell ref="Q8:U8"/>
    <mergeCell ref="Q12:U12"/>
    <mergeCell ref="Q13:U13"/>
    <mergeCell ref="Q14:U14"/>
    <mergeCell ref="B15:N15"/>
    <mergeCell ref="C18:O18"/>
    <mergeCell ref="B12:N12"/>
    <mergeCell ref="B13:N13"/>
    <mergeCell ref="B14:N14"/>
    <mergeCell ref="B16:N16"/>
  </mergeCells>
  <hyperlinks>
    <hyperlink ref="B4" r:id="rId1" display="https://eur02.safelinks.protection.outlook.com/?url=https%3A%2F%2Fwww.investopedia.com%2Fterms%2Fe%2Ferp.asp&amp;data=05%7C02%7CIGrozaj%40hbor.hr%7C593dafef639b4cd93af008dc7effaa79%7C478d151e37db4a62833b4b989ce41c1c%7C0%7C0%7C638524883775205443%7CUnknown%7CTWFpbGZsb3d8eyJWIjoiMC4wLjAwMDAiLCJQIjoiV2luMzIiLCJBTiI6Ik1haWwiLCJXVCI6Mn0%3D%7C0%7C%7C%7C&amp;sdata=zNTpObxKFim4otLkSFiqGtMeYZ6NUm0vn%2BFolETj%2Boc%3D&amp;reserved=0" xr:uid="{DABE97FD-BEF3-4243-94F1-E97B3B88477A}"/>
    <hyperlink ref="B5" r:id="rId2" display="https://eur02.safelinks.protection.outlook.com/?url=https%3A%2F%2Fhivo.co%2Fblog%2Fwhat-is-a-dms-understanding-document-management-systems&amp;data=05%7C02%7CIGrozaj%40hbor.hr%7C593dafef639b4cd93af008dc7effaa79%7C478d151e37db4a62833b4b989ce41c1c%7C0%7C0%7C638524883775212832%7CUnknown%7CTWFpbGZsb3d8eyJWIjoiMC4wLjAwMDAiLCJQIjoiV2luMzIiLCJBTiI6Ik1haWwiLCJXVCI6Mn0%3D%7C0%7C%7C%7C&amp;sdata=7%2B4f1cLlLvXuqTq68OkPhbtDuyUf8Xe1%2BccPCdwfJOM%3D&amp;reserved=0" xr:uid="{343E6D4F-CF0E-418F-A1F0-EE2E32EC4D20}"/>
    <hyperlink ref="B6" r:id="rId3" display="https://eur02.safelinks.protection.outlook.com/?url=https%3A%2F%2Fwww.salesforce.com%2Fcrm%2Fwhat-is-crm%2F&amp;data=05%7C02%7CIGrozaj%40hbor.hr%7C593dafef639b4cd93af008dc7effaa79%7C478d151e37db4a62833b4b989ce41c1c%7C0%7C0%7C638524883775219761%7CUnknown%7CTWFpbGZsb3d8eyJWIjoiMC4wLjAwMDAiLCJQIjoiV2luMzIiLCJBTiI6Ik1haWwiLCJXVCI6Mn0%3D%7C0%7C%7C%7C&amp;sdata=5h9s7PTpsuxfpM3pGcWWYZgHK5yOuQ6C6MbAAJEdxec%3D&amp;reserved=0" xr:uid="{3B35C6EC-EEC2-4A2E-A76B-4EC9EFAC4DD9}"/>
  </hyperlinks>
  <pageMargins left="0.7" right="0.7" top="0.75" bottom="0.75" header="0.3" footer="0.3"/>
  <pageSetup paperSize="9" scale="70" orientation="portrait" r:id="rId4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4645-FCBB-4760-8C39-D65EF76E017C}">
  <dimension ref="B1:N30"/>
  <sheetViews>
    <sheetView workbookViewId="0">
      <selection activeCell="G8" sqref="G8"/>
    </sheetView>
  </sheetViews>
  <sheetFormatPr defaultRowHeight="14.5" x14ac:dyDescent="0.35"/>
  <cols>
    <col min="5" max="5" width="25" customWidth="1"/>
  </cols>
  <sheetData>
    <row r="1" spans="2:14" x14ac:dyDescent="0.35">
      <c r="B1" t="s">
        <v>31</v>
      </c>
      <c r="E1" t="s">
        <v>31</v>
      </c>
      <c r="G1" t="s">
        <v>3</v>
      </c>
    </row>
    <row r="2" spans="2:14" x14ac:dyDescent="0.35">
      <c r="B2" t="s">
        <v>102</v>
      </c>
      <c r="E2" t="s">
        <v>103</v>
      </c>
      <c r="G2" s="46" t="s">
        <v>59</v>
      </c>
    </row>
    <row r="3" spans="2:14" x14ac:dyDescent="0.35">
      <c r="B3" t="s">
        <v>104</v>
      </c>
      <c r="E3" t="s">
        <v>105</v>
      </c>
      <c r="G3" s="46" t="s">
        <v>70</v>
      </c>
    </row>
    <row r="4" spans="2:14" x14ac:dyDescent="0.35">
      <c r="G4" s="46" t="s">
        <v>106</v>
      </c>
    </row>
    <row r="5" spans="2:14" x14ac:dyDescent="0.35">
      <c r="B5" t="s">
        <v>31</v>
      </c>
      <c r="G5" s="46" t="s">
        <v>107</v>
      </c>
    </row>
    <row r="6" spans="2:14" x14ac:dyDescent="0.35">
      <c r="B6" t="s">
        <v>102</v>
      </c>
      <c r="M6" s="1"/>
    </row>
    <row r="7" spans="2:14" x14ac:dyDescent="0.35">
      <c r="M7" s="1"/>
    </row>
    <row r="8" spans="2:14" x14ac:dyDescent="0.35">
      <c r="M8" s="1"/>
    </row>
    <row r="9" spans="2:14" x14ac:dyDescent="0.35">
      <c r="M9" s="1"/>
    </row>
    <row r="10" spans="2:14" x14ac:dyDescent="0.35">
      <c r="M10" s="1"/>
      <c r="N10" s="1"/>
    </row>
    <row r="11" spans="2:14" x14ac:dyDescent="0.35">
      <c r="I11" s="37"/>
      <c r="J11" s="1"/>
    </row>
    <row r="12" spans="2:14" x14ac:dyDescent="0.35">
      <c r="J12" s="1"/>
    </row>
    <row r="13" spans="2:14" x14ac:dyDescent="0.35">
      <c r="J13" s="1"/>
    </row>
    <row r="14" spans="2:14" x14ac:dyDescent="0.35">
      <c r="J14" s="1"/>
    </row>
    <row r="15" spans="2:14" x14ac:dyDescent="0.35">
      <c r="D15" s="1"/>
      <c r="J15" s="1"/>
    </row>
    <row r="16" spans="2:14" x14ac:dyDescent="0.35">
      <c r="D16" s="1"/>
    </row>
    <row r="17" spans="2:4" x14ac:dyDescent="0.35">
      <c r="D17" s="1"/>
    </row>
    <row r="18" spans="2:4" x14ac:dyDescent="0.35">
      <c r="D18" s="1"/>
    </row>
    <row r="19" spans="2:4" x14ac:dyDescent="0.35">
      <c r="C19" s="2"/>
      <c r="D19" s="1"/>
    </row>
    <row r="20" spans="2:4" x14ac:dyDescent="0.35">
      <c r="C20" s="2"/>
    </row>
    <row r="21" spans="2:4" x14ac:dyDescent="0.35">
      <c r="C21" s="2"/>
    </row>
    <row r="23" spans="2:4" x14ac:dyDescent="0.35">
      <c r="B23" s="2"/>
    </row>
    <row r="24" spans="2:4" x14ac:dyDescent="0.35">
      <c r="B24" s="2"/>
    </row>
    <row r="25" spans="2:4" x14ac:dyDescent="0.35">
      <c r="B25" s="2"/>
    </row>
    <row r="27" spans="2:4" x14ac:dyDescent="0.35">
      <c r="D27" s="3"/>
    </row>
    <row r="28" spans="2:4" x14ac:dyDescent="0.35">
      <c r="D28" s="3"/>
    </row>
    <row r="29" spans="2:4" x14ac:dyDescent="0.35">
      <c r="D29" s="3"/>
    </row>
    <row r="30" spans="2:4" x14ac:dyDescent="0.35">
      <c r="D30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72F8AC896724FBCF5F20C9FD05D21" ma:contentTypeVersion="20" ma:contentTypeDescription="Create a new document." ma:contentTypeScope="" ma:versionID="ba0092ddc779d250b4a04494ad9013ae">
  <xsd:schema xmlns:xsd="http://www.w3.org/2001/XMLSchema" xmlns:xs="http://www.w3.org/2001/XMLSchema" xmlns:p="http://schemas.microsoft.com/office/2006/metadata/properties" xmlns:ns2="cf130a50-404b-457a-b222-e256d01960cc" xmlns:ns3="d9256a40-896a-4f3b-9242-d03378423de2" targetNamespace="http://schemas.microsoft.com/office/2006/metadata/properties" ma:root="true" ma:fieldsID="41a05bd90fdb77b454fa6e7597011ea9" ns2:_="" ns3:_="">
    <xsd:import namespace="cf130a50-404b-457a-b222-e256d01960cc"/>
    <xsd:import namespace="d9256a40-896a-4f3b-9242-d03378423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30a50-404b-457a-b222-e256d0196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5a2cf20-993a-444b-a589-f9851580d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6a40-896a-4f3b-9242-d03378423d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822357-2182-4dde-a6fa-71b5c864e287}" ma:internalName="TaxCatchAll" ma:showField="CatchAllData" ma:web="d9256a40-896a-4f3b-9242-d03378423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130a50-404b-457a-b222-e256d01960cc">
      <Terms xmlns="http://schemas.microsoft.com/office/infopath/2007/PartnerControls"/>
    </lcf76f155ced4ddcb4097134ff3c332f>
    <TaxCatchAll xmlns="d9256a40-896a-4f3b-9242-d03378423d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57BBEA-FE31-4390-93C0-CC0A0629B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130a50-404b-457a-b222-e256d01960cc"/>
    <ds:schemaRef ds:uri="d9256a40-896a-4f3b-9242-d03378423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3866E3-F833-43D8-A496-BB3D024F0141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d9256a40-896a-4f3b-9242-d03378423de2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f130a50-404b-457a-b222-e256d01960c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9B178-94A4-4D77-923E-79989E59F6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Kriteriji za kapitalni rabat</vt:lpstr>
      <vt:lpstr>_Pr.1_I4.0 rješenja_Tvornica A</vt:lpstr>
      <vt:lpstr>_Pr.2_I4.0 rješenja_Tvornica B</vt:lpstr>
      <vt:lpstr>_Pr.3_I4.0 rješenja_Tvornica C</vt:lpstr>
      <vt:lpstr>_Pr.4_I4.0 rješenja_Tvornica D</vt:lpstr>
      <vt:lpstr>Popis I4.0 rješenja</vt:lpstr>
      <vt:lpstr>Popis IT rješenja i procesa</vt:lpstr>
      <vt:lpstr>Sheet2</vt:lpstr>
      <vt:lpstr>d1a</vt:lpstr>
      <vt:lpstr>da1ne</vt:lpstr>
      <vt:lpstr>popisrj</vt:lpstr>
      <vt:lpstr>'_Pr.1_I4.0 rješenja_Tvornica A'!Print_Area</vt:lpstr>
      <vt:lpstr>'_Pr.2_I4.0 rješenja_Tvornica B'!Print_Area</vt:lpstr>
      <vt:lpstr>'_Pr.3_I4.0 rješenja_Tvornica C'!Print_Area</vt:lpstr>
      <vt:lpstr>'_Pr.4_I4.0 rješenja_Tvornica D'!Print_Area</vt:lpstr>
      <vt:lpstr>'Kriteriji za kapitalni rabat'!Print_Area</vt:lpstr>
      <vt:lpstr>'Popis I4.0 rješenja'!Print_Area</vt:lpstr>
      <vt:lpstr>'Popis IT rješenja i procesa'!Print_Area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Riđički Ivana</dc:creator>
  <cp:keywords/>
  <dc:description/>
  <cp:lastModifiedBy>Razvoj</cp:lastModifiedBy>
  <cp:revision/>
  <cp:lastPrinted>2026-05-22T07:49:06Z</cp:lastPrinted>
  <dcterms:created xsi:type="dcterms:W3CDTF">2024-08-03T15:24:21Z</dcterms:created>
  <dcterms:modified xsi:type="dcterms:W3CDTF">2026-05-22T08:07:25Z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0x01010006172F8AC896724FBCF5F20C9FD05D21</vt:lpwstr>
  </property>
  <property fmtid="{D5CDD505-2E9C-101B-9397-08002B2CF9AE}" pid="3" name="MediaServiceImageTags">
    <vt:lpwstr/>
  </property>
</Properties>
</file>